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O-PLE" r:id="rId3" sheetId="1"/>
    <sheet name="CFF - PLE" r:id="rId4" sheetId="2"/>
  </sheets>
</workbook>
</file>

<file path=xl/sharedStrings.xml><?xml version="1.0" encoding="utf-8"?>
<sst xmlns="http://schemas.openxmlformats.org/spreadsheetml/2006/main" count="3169" uniqueCount="734">
  <si>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</si>
  <si>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</si>
  <si>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</si>
  <si>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</si>
  <si>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</si>
  <si>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</si>
  <si>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</si>
  <si>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</si>
  <si>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</si>
  <si>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</si>
  <si>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</si>
  <si>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</si>
  <si>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</si>
  <si>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Evento</t>
  </si>
  <si>
    <t>Evento</t>
  </si>
  <si>
    <t>N° Frente de Obra</t>
  </si>
  <si>
    <t>Frente de Obra</t>
  </si>
  <si>
    <t>Qtd.</t>
  </si>
  <si>
    <t>Valor</t>
  </si>
  <si>
    <t>Macrosserviço</t>
  </si>
  <si>
    <t>1</t>
  </si>
  <si>
    <t/>
  </si>
  <si>
    <t>ADMINISTRAÇÃO DE OBRA</t>
  </si>
  <si>
    <t>Serviço</t>
  </si>
  <si>
    <t>1.1</t>
  </si>
  <si>
    <t>Composição</t>
  </si>
  <si>
    <t>946158-001</t>
  </si>
  <si>
    <t>UN</t>
  </si>
  <si>
    <t>ADMINISTRAÇÃO LOCAL</t>
  </si>
  <si>
    <t>SERVIÇOS PRELIMINARES</t>
  </si>
  <si>
    <t>2</t>
  </si>
  <si>
    <t>EDIFICAÇÃO</t>
  </si>
  <si>
    <t>3</t>
  </si>
  <si>
    <t>IMPLANTAÇÃO</t>
  </si>
  <si>
    <t>4</t>
  </si>
  <si>
    <t>FUNDAÇÕES</t>
  </si>
  <si>
    <t>5</t>
  </si>
  <si>
    <t>VIGAS BALDRAME</t>
  </si>
  <si>
    <t>6</t>
  </si>
  <si>
    <t>PILARES</t>
  </si>
  <si>
    <t>7</t>
  </si>
  <si>
    <t>VIGAS</t>
  </si>
  <si>
    <t>8</t>
  </si>
  <si>
    <t>LAJES</t>
  </si>
  <si>
    <t>9</t>
  </si>
  <si>
    <t>REVESTIMENTOS INTERNOS</t>
  </si>
  <si>
    <t>10</t>
  </si>
  <si>
    <t>REVESTIMENTOS EXTERNOS</t>
  </si>
  <si>
    <t>11</t>
  </si>
  <si>
    <t>PINTURA INTERNA</t>
  </si>
  <si>
    <t>12</t>
  </si>
  <si>
    <t>PINTURA EXTERNA</t>
  </si>
  <si>
    <t>2.1</t>
  </si>
  <si>
    <t>946158-002</t>
  </si>
  <si>
    <t>CANTEIRO DE OBRA</t>
  </si>
  <si>
    <t>2.2</t>
  </si>
  <si>
    <t>946158-003</t>
  </si>
  <si>
    <t>MOVIMENTO DE TERRA</t>
  </si>
  <si>
    <t>MOVIMENTAÇÃO DE SOLOS</t>
  </si>
  <si>
    <t>2.3</t>
  </si>
  <si>
    <t>CONTAINER</t>
  </si>
  <si>
    <t>LOCAÇÃO DE CONTAINERS PARA CANTEIRO DE OBRA</t>
  </si>
  <si>
    <t>INFRA ESTRUTURA</t>
  </si>
  <si>
    <t>3.1</t>
  </si>
  <si>
    <t>SINAPI</t>
  </si>
  <si>
    <t>100897</t>
  </si>
  <si>
    <t>ESTACA ESCAVADA MECANICAMENTE, SEM FLUIDO ESTABILIZANTE, COM 40CM DE DIÂMETRO, CONCRETO LANÇADO POR CAMINHÃO BETONEIRA (EXCLUSIVE MOBILIZAÇÃO E DESMOBILIZAÇÃO). AF_01/2020</t>
  </si>
  <si>
    <t>M</t>
  </si>
  <si>
    <t>ESTACAS</t>
  </si>
  <si>
    <t>3.2</t>
  </si>
  <si>
    <t>96521</t>
  </si>
  <si>
    <t>ESCAVAÇÃO MECANIZADA PARA BLOCO DE COROAMENTO OU SAPATA COM RETROESCAVADEIRA (INCLUINDO ESCAVAÇÃO PARA COLOCAÇÃO DE FÔRMAS). AF_01/2024</t>
  </si>
  <si>
    <t>M3</t>
  </si>
  <si>
    <t>3.3</t>
  </si>
  <si>
    <t>95601</t>
  </si>
  <si>
    <t>ARRASAMENTO MECANICO DE ESTACA DE CONCRETO ARMADO, DIAMETROS DE ATÉ 40 CM. AF_05/2021</t>
  </si>
  <si>
    <t>3.4</t>
  </si>
  <si>
    <t>S-79483</t>
  </si>
  <si>
    <t>SINAPI - 03/2016 - 79483 - APILOAMENTO COM MACO DE 30KG</t>
  </si>
  <si>
    <t>M2</t>
  </si>
  <si>
    <t>3.5</t>
  </si>
  <si>
    <t>96619</t>
  </si>
  <si>
    <t>LASTRO DE CONCRETO MAGRO, APLICADO EM BLOCOS DE COROAMENTO OU SAPATAS, ESPESSURA DE 5 CM. AF_01/2024</t>
  </si>
  <si>
    <t>CONCRETAGENS</t>
  </si>
  <si>
    <t>3.6</t>
  </si>
  <si>
    <t>96534</t>
  </si>
  <si>
    <t>FABRICAÇÃO, MONTAGEM E DESMONTAGEM DE FÔRMA PARA BLOCO DE COROAMENTO, EM MADEIRA SERRADA, E=25 MM, 4 UTILIZAÇÕES. AF_01/2024</t>
  </si>
  <si>
    <t>FÔRMAS</t>
  </si>
  <si>
    <t>3.7</t>
  </si>
  <si>
    <t>96543</t>
  </si>
  <si>
    <t>ARMAÇÃO DE BLOCO UTILIZANDO AÇO CA-60 DE 5 MM - MONTAGEM. AF_01/2024</t>
  </si>
  <si>
    <t>KG</t>
  </si>
  <si>
    <t>ARMAÇÕES</t>
  </si>
  <si>
    <t>3.8</t>
  </si>
  <si>
    <t>96544</t>
  </si>
  <si>
    <t>ARMAÇÃO DE BLOCO UTILIZANDO AÇO CA-50 DE 6,3 MM - MONTAGEM. AF_01/2024</t>
  </si>
  <si>
    <t>3.9</t>
  </si>
  <si>
    <t>96545</t>
  </si>
  <si>
    <t>ARMAÇÃO DE BLOCO UTILIZANDO AÇO CA-50 DE 8 MM - MONTAGEM. AF_01/2024</t>
  </si>
  <si>
    <t>3.10</t>
  </si>
  <si>
    <t>96546</t>
  </si>
  <si>
    <t>ARMAÇÃO DE BLOCO UTILIZANDO AÇO CA-50 DE 10 MM - MONTAGEM. AF_01/2024</t>
  </si>
  <si>
    <t>3.11</t>
  </si>
  <si>
    <t>96557</t>
  </si>
  <si>
    <t>CONCRETAGEM DE BLOCO DE COROAMENTO OU VIGA BALDRAME, FCK 30 MPA, COM USO DE BOMBA - LANÇAMENTO, ADENSAMENTO E ACABAMENTO. AF_01/2024</t>
  </si>
  <si>
    <t>3.12</t>
  </si>
  <si>
    <t>93382</t>
  </si>
  <si>
    <t>REATERRO MANUAL DE VALAS, COM COMPACTADOR DE SOLOS DE PERCUSSÃO. AF_08/2023</t>
  </si>
  <si>
    <t>3.13</t>
  </si>
  <si>
    <t>96525</t>
  </si>
  <si>
    <t>ESCAVAÇÃO MECANIZADA PARA VIGA BALDRAME OU SAPATA CORRIDA COM MINI-ESCAVADEIRA (INCLUINDO ESCAVAÇÃO PARA COLOCAÇÃO DE FÔRMAS). AF_01/2024</t>
  </si>
  <si>
    <t>3.14</t>
  </si>
  <si>
    <t>3.15</t>
  </si>
  <si>
    <t>3.16</t>
  </si>
  <si>
    <t>96536</t>
  </si>
  <si>
    <t>FABRICAÇÃO, MONTAGEM E DESMONTAGEM DE FÔRMA PARA VIGA BALDRAME, EM MADEIRA SERRADA, E=25 MM, 4 UTILIZAÇÕES. AF_01/2024</t>
  </si>
  <si>
    <t>3.17</t>
  </si>
  <si>
    <t>104916</t>
  </si>
  <si>
    <t>ARMAÇÃO DE SAPATA ISOLADA, VIGA BALDRAME E SAPATA CORRIDA UTILIZANDO AÇO CA-60 DE 5 MM - MONTAGEM. AF_01/2024</t>
  </si>
  <si>
    <t>3.18</t>
  </si>
  <si>
    <t>104917</t>
  </si>
  <si>
    <t>ARMAÇÃO DE SAPATA ISOLADA, VIGA BALDRAME E SAPATA CORRIDA UTILIZANDO AÇO CA-50 DE 6,3 MM - MONTAGEM. AF_01/2024</t>
  </si>
  <si>
    <t>3.19</t>
  </si>
  <si>
    <t>104918</t>
  </si>
  <si>
    <t>ARMAÇÃO DE SAPATA ISOLADA, VIGA BALDRAME E SAPATA CORRIDA UTILIZANDO AÇO CA-50 DE 8 MM - MONTAGEM. AF_01/2024</t>
  </si>
  <si>
    <t>3.20</t>
  </si>
  <si>
    <t>104919</t>
  </si>
  <si>
    <t>ARMAÇÃO DE SAPATA ISOLADA, VIGA BALDRAME E SAPATA CORRIDA UTILIZANDO AÇO CA-50 DE 10 MM - MONTAGEM. AF_01/2024</t>
  </si>
  <si>
    <t>3.21</t>
  </si>
  <si>
    <t>104920</t>
  </si>
  <si>
    <t>ARMAÇÃO DE BLOCO, SAPATA ISOLADA, VIGA BALDRAME E SAPATA CORRIDA UTILIZANDO AÇO CA-50 DE 12,5 MM - MONTAGEM. AF_01/2024</t>
  </si>
  <si>
    <t>3.22</t>
  </si>
  <si>
    <t>104921</t>
  </si>
  <si>
    <t>ARMAÇÃO DE BLOCO, SAPATA ISOLADA, VIGA BALDRAME E SAPATA CORRIDA UTILIZANDO AÇO CA-50 DE 16 MM - MONTAGEM. AF_01/2024</t>
  </si>
  <si>
    <t>3.23</t>
  </si>
  <si>
    <t>104922</t>
  </si>
  <si>
    <t>ARMAÇÃO DE BLOCO, SAPATA ISOLADA E SAPATA CORRIDA UTILIZANDO AÇO CA-50 DE 20 MM - MONTAGEM. AF_01/2024</t>
  </si>
  <si>
    <t>3.24</t>
  </si>
  <si>
    <t>3.25</t>
  </si>
  <si>
    <t>98557</t>
  </si>
  <si>
    <t>IMPERMEABILIZAÇÃO DE SUPERFÍCIE COM EMULSÃO ASFÁLTICA, 2 DEMÃOS. AF_09/2023</t>
  </si>
  <si>
    <t>IMPERMEABILIZAÇÕES</t>
  </si>
  <si>
    <t>3.26</t>
  </si>
  <si>
    <t>SUPERESTRUTURA</t>
  </si>
  <si>
    <t>4.1</t>
  </si>
  <si>
    <t>92413</t>
  </si>
  <si>
    <t>MONTAGEM E DESMONTAGEM DE FÔRMA DE PILARES RETANGULARES E ESTRUTURAS SIMILARES, PÉ-DIREITO SIMPLES, EM MADEIRA SERRADA, 4 UTILIZAÇÕES. AF_09/2020</t>
  </si>
  <si>
    <t>4.2</t>
  </si>
  <si>
    <t>92759</t>
  </si>
  <si>
    <t>ARMAÇÃO DE PILAR OU VIGA DE ESTRUTURA CONVENCIONAL DE CONCRETO ARMADO UTILIZANDO AÇO CA-60 DE 5,0 MM - MONTAGEM. AF_06/2022</t>
  </si>
  <si>
    <t>4.3</t>
  </si>
  <si>
    <t>92761</t>
  </si>
  <si>
    <t>ARMAÇÃO DE PILAR OU VIGA DE ESTRUTURA CONVENCIONAL DE CONCRETO ARMADO UTILIZANDO AÇO CA-50 DE 8,0 MM - MONTAGEM. AF_06/2022</t>
  </si>
  <si>
    <t>4.4</t>
  </si>
  <si>
    <t>92762</t>
  </si>
  <si>
    <t>ARMAÇÃO DE PILAR OU VIGA DE ESTRUTURA CONVENCIONAL DE CONCRETO ARMADO UTILIZANDO AÇO CA-50 DE 10,0 MM - MONTAGEM. AF_06/2022</t>
  </si>
  <si>
    <t>4.5</t>
  </si>
  <si>
    <t>92763</t>
  </si>
  <si>
    <t>ARMAÇÃO DE PILAR OU VIGA DE ESTRUTURA CONVENCIONAL DE CONCRETO ARMADO UTILIZANDO AÇO CA-50 DE 12,5 MM - MONTAGEM. AF_06/2022</t>
  </si>
  <si>
    <t>4.6</t>
  </si>
  <si>
    <t>92764</t>
  </si>
  <si>
    <t>ARMAÇÃO DE PILAR OU VIGA DE ESTRUTURA CONVENCIONAL DE CONCRETO ARMADO UTILIZANDO AÇO CA-50 DE 16,0 MM - MONTAGEM. AF_06/2022</t>
  </si>
  <si>
    <t>4.7</t>
  </si>
  <si>
    <t>94972</t>
  </si>
  <si>
    <t>CONCRETO FCK = 30MPA, TRAÇO 1:2,1:2,5 (EM MASSA SECA DE CIMENTO/ AREIA MÉDIA/ BRITA 1) - PREPARO MECÂNICO COM BETONEIRA 600 L. AF_05/2021</t>
  </si>
  <si>
    <t>4.8</t>
  </si>
  <si>
    <t>103670</t>
  </si>
  <si>
    <t>LANÇAMENTO COM USO DE BALDES, ADENSAMENTO E ACABAMENTO DE CONCRETO EM ESTRUTURAS. AF_02/2022</t>
  </si>
  <si>
    <t>4.9</t>
  </si>
  <si>
    <t>92448</t>
  </si>
  <si>
    <t>MONTAGEM E DESMONTAGEM DE FÔRMA DE VIGA, ESCORAMENTO COM PONTALETE DE MADEIRA, PÉ-DIREITO SIMPLES, EM MADEIRA SERRADA, 4 UTILIZAÇÕES. AF_09/2020</t>
  </si>
  <si>
    <t>4.10</t>
  </si>
  <si>
    <t>4.11</t>
  </si>
  <si>
    <t>92760</t>
  </si>
  <si>
    <t>ARMAÇÃO DE PILAR OU VIGA DE ESTRUTURA CONVENCIONAL DE CONCRETO ARMADO UTILIZANDO AÇO CA-50 DE 6,3 MM - MONTAGEM. AF_06/2022</t>
  </si>
  <si>
    <t>4.12</t>
  </si>
  <si>
    <t>4.13</t>
  </si>
  <si>
    <t>4.14</t>
  </si>
  <si>
    <t>4.15</t>
  </si>
  <si>
    <t>4.16</t>
  </si>
  <si>
    <t>C30-USINADO</t>
  </si>
  <si>
    <t>CONCRETAGEM DE VIGAS E LAJES, FCK=30 MPA, PARA LAJES MACIÇAS OU NERVURADAS COM USO DE BOMBA - LANÇAMENTO, ADENSAMENTO E ACABAMENTO. AF_02/2022_PS (REF. 103675)</t>
  </si>
  <si>
    <t>4.17</t>
  </si>
  <si>
    <t>92267</t>
  </si>
  <si>
    <t>FABRICAÇÃO DE FÔRMA PARA LAJES, EM CHAPA DE MADEIRA COMPENSADA RESINADA, E = 17 MM. AF_09/2020</t>
  </si>
  <si>
    <t>4.18</t>
  </si>
  <si>
    <t>92769</t>
  </si>
  <si>
    <t>ARMAÇÃO DE LAJE DE ESTRUTURA CONVENCIONAL DE CONCRETO ARMADO UTILIZANDO AÇO CA-50 DE 6,3 MM - MONTAGEM. AF_06/2022</t>
  </si>
  <si>
    <t>4.19</t>
  </si>
  <si>
    <t>92770</t>
  </si>
  <si>
    <t>ARMAÇÃO DE LAJE DE ESTRUTURA CONVENCIONAL DE CONCRETO ARMADO UTILIZANDO AÇO CA-50 DE 8,0 MM - MONTAGEM. AF_06/2022</t>
  </si>
  <si>
    <t>4.20</t>
  </si>
  <si>
    <t>COBERTURA</t>
  </si>
  <si>
    <t>5.1</t>
  </si>
  <si>
    <t>S-100775</t>
  </si>
  <si>
    <t>SINAPI - 12/2024 - 100775 - ALTERADA CHAPA DE AÇO REPRESENTATIVA EM KG</t>
  </si>
  <si>
    <t>ESTRUTURA METÁLICA DE COBERTURA</t>
  </si>
  <si>
    <t>5.2</t>
  </si>
  <si>
    <t>946158-009</t>
  </si>
  <si>
    <t>PINTURA ESTRUTURA METÁLICA DE COBERTURA</t>
  </si>
  <si>
    <t>5.3</t>
  </si>
  <si>
    <t>92921</t>
  </si>
  <si>
    <t>ARMAÇÃO DE ESTRUTURAS DIVERSAS DE CONCRETO ARMADO, EXCETO VIGAS, PILARES, LAJES E FUNDAÇÕES, UTILIZANDO AÇO CA-50 DE 12,5 MM - MONTAGEM. AF_06/2022</t>
  </si>
  <si>
    <t>5.4</t>
  </si>
  <si>
    <t>94228</t>
  </si>
  <si>
    <t>CALHA EM CHAPA DE AÇO GALVANIZADO NÚMERO 24, DESENVOLVIMENTO DE 50 CM, INCLUSO TRANSPORTE VERTICAL. AF_07/2019</t>
  </si>
  <si>
    <t>TELHAMENTO - RUFOS E CALHAS</t>
  </si>
  <si>
    <t>5.5</t>
  </si>
  <si>
    <t>94231</t>
  </si>
  <si>
    <t>RUFO EM CHAPA DE AÇO GALVANIZADO NÚMERO 24, CORTE DE 25 CM, INCLUSO TRANSPORTE VERTICAL. AF_07/2019</t>
  </si>
  <si>
    <t>5.6</t>
  </si>
  <si>
    <t>94216</t>
  </si>
  <si>
    <t>TELHAMENTO COM TELHA METÁLICA TERMOACÚSTICA E = 30 MM, COM ATÉ 2 ÁGUAS, INCLUSO IÇAMENTO. AF_07/2019</t>
  </si>
  <si>
    <t>ALVENARIA E CONTRAMARCOS</t>
  </si>
  <si>
    <t>6.1</t>
  </si>
  <si>
    <t>103328</t>
  </si>
  <si>
    <t>ALVENARIA DE VEDAÇÃO DE BLOCOS CERÂMICOS FURADOS NA HORIZONTAL DE 9X19X19 CM (ESPESSURA 9 CM) E ARGAMASSA DE ASSENTAMENTO COM PREPARO EM BETONEIRA. AF_12/2021</t>
  </si>
  <si>
    <t>ALVENARIA DE BLOCOS CERÂMICOS</t>
  </si>
  <si>
    <t>6.2</t>
  </si>
  <si>
    <t>93187</t>
  </si>
  <si>
    <t>VERGA MOLDADA IN LOCO EM CONCRETO, ESPESSURA DE *20* CM. AF_03/2024</t>
  </si>
  <si>
    <t>CONTRAMARCOS</t>
  </si>
  <si>
    <t>6.3</t>
  </si>
  <si>
    <t>93197</t>
  </si>
  <si>
    <t>CONTRAVERGA MOLDADA IN LOCO EM CONCRETO, ESPESSURA DE *20* CM. AF_03/2024</t>
  </si>
  <si>
    <t>INSTALAÇÕES ELÉTRICAS</t>
  </si>
  <si>
    <t>7.1</t>
  </si>
  <si>
    <t>91924</t>
  </si>
  <si>
    <t>CABO DE COBRE FLEXÍVEL ISOLADO, 1,5 MM², ANTI-CHAMA 450/750 V, PARA CIRCUITOS TERMINAIS - FORNECIMENTO E INSTALAÇÃO. AF_03/2023</t>
  </si>
  <si>
    <t>13</t>
  </si>
  <si>
    <t>CONDUTORES ELÉTRICOS</t>
  </si>
  <si>
    <t>7.2</t>
  </si>
  <si>
    <t>91926</t>
  </si>
  <si>
    <t>CABO DE COBRE FLEXÍVEL ISOLADO, 2,5 MM², ANTI-CHAMA 450/750 V, PARA CIRCUITOS TERMINAIS - FORNECIMENTO E INSTALAÇÃO. AF_03/2023</t>
  </si>
  <si>
    <t>7.3</t>
  </si>
  <si>
    <t>91928</t>
  </si>
  <si>
    <t>CABO DE COBRE FLEXÍVEL ISOLADO, 4 MM², ANTI-CHAMA 450/750 V, PARA CIRCUITOS TERMINAIS - FORNECIMENTO E INSTALAÇÃO. AF_03/2023</t>
  </si>
  <si>
    <t>7.4</t>
  </si>
  <si>
    <t>92982</t>
  </si>
  <si>
    <t>CABO DE COBRE FLEXÍVEL ISOLADO, 16 MM², ANTI-CHAMA 0,6/1,0 KV, PARA DISTRIBUIÇÃO - FORNECIMENTO E INSTALAÇÃO. AF_10/2020</t>
  </si>
  <si>
    <t>7.5</t>
  </si>
  <si>
    <t>92984</t>
  </si>
  <si>
    <t>CABO DE COBRE FLEXÍVEL ISOLADO, 25 MM², ANTI-CHAMA 0,6/1,0 KV, PARA REDE ENTERRADA DE DISTRIBUIÇÃO DE ENERGIA ELÉTRICA - FORNECIMENTO E INSTALAÇÃO. AF_12/2021</t>
  </si>
  <si>
    <t>7.6</t>
  </si>
  <si>
    <t>93653</t>
  </si>
  <si>
    <t>DISJUNTOR MONOPOLAR TIPO DIN, CORRENTE NOMINAL DE 10A - FORNECIMENTO E INSTALAÇÃO. AF_10/2020</t>
  </si>
  <si>
    <t>14</t>
  </si>
  <si>
    <t>DISJUNTORES</t>
  </si>
  <si>
    <t>7.7</t>
  </si>
  <si>
    <t>93654</t>
  </si>
  <si>
    <t>DISJUNTOR MONOPOLAR TIPO DIN, CORRENTE NOMINAL DE 16A - FORNECIMENTO E INSTALAÇÃO. AF_10/2020</t>
  </si>
  <si>
    <t>7.8</t>
  </si>
  <si>
    <t>93655</t>
  </si>
  <si>
    <t>DISJUNTOR MONOPOLAR TIPO DIN, CORRENTE NOMINAL DE 20A - FORNECIMENTO E INSTALAÇÃO. AF_10/2020</t>
  </si>
  <si>
    <t>7.9</t>
  </si>
  <si>
    <t>93660</t>
  </si>
  <si>
    <t>DISJUNTOR BIPOLAR TIPO DIN, CORRENTE NOMINAL DE 10A - FORNECIMENTO E INSTALAÇÃO. AF_10/2020</t>
  </si>
  <si>
    <t>7.10</t>
  </si>
  <si>
    <t>93661</t>
  </si>
  <si>
    <t>DISJUNTOR BIPOLAR TIPO DIN, CORRENTE NOMINAL DE 16A - FORNECIMENTO E INSTALAÇÃO. AF_10/2020</t>
  </si>
  <si>
    <t>7.11</t>
  </si>
  <si>
    <t>93668</t>
  </si>
  <si>
    <t>DISJUNTOR TRIPOLAR TIPO DIN, CORRENTE NOMINAL DE 16A - FORNECIMENTO E INSTALAÇÃO. AF_10/2020</t>
  </si>
  <si>
    <t>7.12</t>
  </si>
  <si>
    <t>101894</t>
  </si>
  <si>
    <t>DISJUNTOR TRIPOLAR TIPO NEMA, CORRENTE NOMINAL DE 60 ATÉ 100A - FORNECIMENTO E INSTALAÇÃO. AF_10/2020</t>
  </si>
  <si>
    <t>7.13</t>
  </si>
  <si>
    <t>DPS-175V-20KA</t>
  </si>
  <si>
    <t>DISPOSITIVO DPS CLASSE II, 175 V, 20 KA - FORNECIMENTO E INSTALAÇÃO</t>
  </si>
  <si>
    <t>7.14</t>
  </si>
  <si>
    <t>DR-63A</t>
  </si>
  <si>
    <t>INTERRUPTOR TETRAPOLAR DR 63A - FORNECIMENTO E INSTALAÇÃO</t>
  </si>
  <si>
    <t>7.15</t>
  </si>
  <si>
    <t>7.16</t>
  </si>
  <si>
    <t>91857</t>
  </si>
  <si>
    <t>ELETRODUTO FLEXÍVEL CORRUGADO REFORÇADO, PVC, DN 32 MM (1"), PARA CIRCUITOS TERMINAIS, INSTALADO EM PAREDE - FORNECIMENTO E INSTALAÇÃO. AF_03/2023</t>
  </si>
  <si>
    <t>15</t>
  </si>
  <si>
    <t>ELETRODUTOS E CAIXAS</t>
  </si>
  <si>
    <t>7.17</t>
  </si>
  <si>
    <t>91855</t>
  </si>
  <si>
    <t>ELETRODUTO FLEXÍVEL CORRUGADO REFORÇADO, PVC, DN 25 MM (3/4"), PARA CIRCUITOS TERMINAIS, INSTALADO EM PAREDE - FORNECIMENTO E INSTALAÇÃO. AF_03/2023</t>
  </si>
  <si>
    <t>7.18</t>
  </si>
  <si>
    <t>97669</t>
  </si>
  <si>
    <t>ELETRODUTO FLEXÍVEL CORRUGADO, PEAD, DN 90 (3"), PARA REDE ENTERRADA DE DISTRIBUIÇÃO DE ENERGIA ELÉTRICA - FORNECIMENTO E INSTALAÇÃO. AF_12/2021</t>
  </si>
  <si>
    <t>7.19</t>
  </si>
  <si>
    <t>91959</t>
  </si>
  <si>
    <t>INTERRUPTOR SIMPLES (2 MÓDULOS), 10A/250V, INCLUINDO SUPORTE E PLACA - FORNECIMENTO E INSTALAÇÃO. AF_03/2023</t>
  </si>
  <si>
    <t>16</t>
  </si>
  <si>
    <t>QUADROS E DISPOSITIVOS ELÉTRICOS</t>
  </si>
  <si>
    <t>7.20</t>
  </si>
  <si>
    <t>91955</t>
  </si>
  <si>
    <t>INTERRUPTOR PARALELO (1 MÓDULO), 10A/250V, INCLUINDO SUPORTE E PLACA - FORNECIMENTO E INSTALAÇÃO. AF_03/2023</t>
  </si>
  <si>
    <t>7.21</t>
  </si>
  <si>
    <t>91953</t>
  </si>
  <si>
    <t>INTERRUPTOR SIMPLES (1 MÓDULO), 10A/250V, INCLUINDO SUPORTE E PLACA - FORNECIMENTO E INSTALAÇÃO. AF_03/2023</t>
  </si>
  <si>
    <t>7.22</t>
  </si>
  <si>
    <t>91967</t>
  </si>
  <si>
    <t>INTERRUPTOR SIMPLES (3 MÓDULOS), 10A/250V, INCLUINDO SUPORTE E PLACA - FORNECIMENTO E INSTALAÇÃO. AF_03/2023</t>
  </si>
  <si>
    <t>7.23</t>
  </si>
  <si>
    <t>92023</t>
  </si>
  <si>
    <t>INTERRUPTOR SIMPLES (1 MÓDULO) COM 1 TOMADA DE EMBUTIR 2P+T 10 A, INCLUINDO SUPORTE E PLACA - FORNECIMENTO E INSTALAÇÃO. AF_03/2023</t>
  </si>
  <si>
    <t>7.24</t>
  </si>
  <si>
    <t>92008</t>
  </si>
  <si>
    <t>TOMADA BAIXA DE EMBUTIR (2 MÓDULOS), 2P+T 10 A, INCLUINDO SUPORTE E PLACA - FORNECIMENTO E INSTALAÇÃO. AF_03/2023</t>
  </si>
  <si>
    <t>7.25</t>
  </si>
  <si>
    <t>92000</t>
  </si>
  <si>
    <t>TOMADA BAIXA DE EMBUTIR (1 MÓDULO), 2P+T 10 A, INCLUINDO SUPORTE E PLACA - FORNECIMENTO E INSTALAÇÃO. AF_03/2023</t>
  </si>
  <si>
    <t>7.26</t>
  </si>
  <si>
    <t>92001</t>
  </si>
  <si>
    <t>TOMADA BAIXA DE EMBUTIR (1 MÓDULO), 2P+T 20 A, INCLUINDO SUPORTE E PLACA - FORNECIMENTO E INSTALAÇÃO. AF_03/2023</t>
  </si>
  <si>
    <t>7.27</t>
  </si>
  <si>
    <t>101946</t>
  </si>
  <si>
    <t>QUADRO DE MEDIÇÃO GERAL DE ENERGIA PARA 1 MEDIDOR DE SOBREPOR - FORNECIMENTO E INSTALAÇÃO. AF_10/2020</t>
  </si>
  <si>
    <t>7.28</t>
  </si>
  <si>
    <t>101875</t>
  </si>
  <si>
    <t>QUADRO DE DISTRIBUIÇÃO DE ENERGIA EM CHAPA DE AÇO GALVANIZADO, DE EMBUTIR, COM BARRAMENTO TRIFÁSICO, PARA 12 DISJUNTORES DIN 100A - FORNECIMENTO E INSTALAÇÃO. AF_10/2020</t>
  </si>
  <si>
    <t>7.29</t>
  </si>
  <si>
    <t>101881</t>
  </si>
  <si>
    <t>QUADRO DE DISTRIBUIÇÃO DE ENERGIA EM CHAPA DE AÇO GALVANIZADO, DE EMBUTIR, COM BARRAMENTO TRIFÁSICO, PARA 40 DISJUNTORES DIN 100A - FORNECIMENTO E INSTALAÇÃO. AF_10/2020</t>
  </si>
  <si>
    <t>7.30</t>
  </si>
  <si>
    <t>LUM-PLF-12W</t>
  </si>
  <si>
    <t>LUMINÁRIA TIPO PLAFON QUADRADA, DE SOBREPOR, COM LED DE 12 W - FORNECIMENTO E INSTALAÇÃO. (ref. 103783)</t>
  </si>
  <si>
    <t>17</t>
  </si>
  <si>
    <t>LUMINÁRIAS</t>
  </si>
  <si>
    <t>7.31</t>
  </si>
  <si>
    <t>LUM-PLF-30W</t>
  </si>
  <si>
    <t>LUMINÁRIA TIPO PLAFON QUADRADA, DE SOBREPOR, COM LED DE 30 W - FORNECIMENTO E INSTALAÇÃO. (ref. 103785)</t>
  </si>
  <si>
    <t>7.32</t>
  </si>
  <si>
    <t>LUM-RFL-100W</t>
  </si>
  <si>
    <t>LUMINÁRIA TIPO REFLETOR LED DE 100 W - FORNECIMENTO E INSTALAÇÃO. (ref. 103785)</t>
  </si>
  <si>
    <t>7.33</t>
  </si>
  <si>
    <t>91940</t>
  </si>
  <si>
    <t>CAIXA RETANGULAR 4" X 2" MÉDIA (1,30 M DO PISO), PVC, INSTALADA EM PAREDE - FORNECIMENTO E INSTALAÇÃO. AF_03/2023</t>
  </si>
  <si>
    <t>7.34</t>
  </si>
  <si>
    <t>91937</t>
  </si>
  <si>
    <t>CAIXA OCTOGONAL 3" X 3", PVC, INSTALADA EM LAJE - FORNECIMENTO E INSTALAÇÃO. AF_03/2023</t>
  </si>
  <si>
    <t>7.35</t>
  </si>
  <si>
    <t>97886</t>
  </si>
  <si>
    <t>CAIXA ENTERRADA ELÉTRICA RETANGULAR, EM ALVENARIA COM TIJOLOS CERÂMICOS MACIÇOS, FUNDO COM BRITA, DIMENSÕES INTERNAS: 0,3X0,3X0,3 M. AF_12/2020</t>
  </si>
  <si>
    <t>INSTALAÇÕES CABEAMENTO ESTRUTURADO (APENAS INFRAESTRUTURA)</t>
  </si>
  <si>
    <t>8.1</t>
  </si>
  <si>
    <t>8.2</t>
  </si>
  <si>
    <t>100556</t>
  </si>
  <si>
    <t>CAIXA DE PASSAGEM PARA TELEFONE 15X15X10CM (SOBREPOR), FORNECIMENTO E INSTALACAO. AF_11/2019</t>
  </si>
  <si>
    <t>8.3</t>
  </si>
  <si>
    <t>91847</t>
  </si>
  <si>
    <t>ELETRODUTO FLEXÍVEL CORRUGADO REFORÇADO, PVC, DN 32 MM (1"), PARA CIRCUITOS TERMINAIS, INSTALADO EM LAJE - FORNECIMENTO E INSTALAÇÃO. AF_03/2023</t>
  </si>
  <si>
    <t>8.4</t>
  </si>
  <si>
    <t>98307</t>
  </si>
  <si>
    <t>TOMADA DE REDE RJ45 - FORNECIMENTO E INSTALAÇÃO. AF_11/2019</t>
  </si>
  <si>
    <t>INSTALAÇÕES HIDRÁULICAS</t>
  </si>
  <si>
    <t>9.1</t>
  </si>
  <si>
    <t>89987</t>
  </si>
  <si>
    <t>REGISTRO DE GAVETA BRUTO, LATÃO, ROSCÁVEL, 3/4", COM ACABAMENTO E CANOPLA CROMADOS - FORNECIMENTO E INSTALAÇÃO. AF_08/2021</t>
  </si>
  <si>
    <t>18</t>
  </si>
  <si>
    <t>HIDRÁULICA - TÉRREO</t>
  </si>
  <si>
    <t>9.2</t>
  </si>
  <si>
    <t>89351</t>
  </si>
  <si>
    <t>REGISTRO DE PRESSÃO BRUTO, LATÃO, ROSCÁVEL, 3/4'' - FORNECIMENTO E INSTALAÇÃO. AF_08/2021</t>
  </si>
  <si>
    <t>9.3</t>
  </si>
  <si>
    <t>89383</t>
  </si>
  <si>
    <t>ADAPTADOR CURTO COM BOLSA E ROSCA PARA REGISTRO, PVC, SOLDÁVEL, DN 25MM X 3/4, INSTALADO EM RAMAL OU SUB-RAMAL DE ÁGUA - FORNECIMENTO E INSTALAÇÃO. AF_06/2022</t>
  </si>
  <si>
    <t>9.4</t>
  </si>
  <si>
    <t>89362</t>
  </si>
  <si>
    <t>JOELHO 90 GRAUS, PVC, SOLDÁVEL, DN 25MM, INSTALADO EM RAMAL OU SUB-RAMAL DE ÁGUA - FORNECIMENTO E INSTALAÇÃO. AF_06/2022</t>
  </si>
  <si>
    <t>9.5</t>
  </si>
  <si>
    <t>89378</t>
  </si>
  <si>
    <t>LUVA, PVC, SOLDÁVEL, DN 25MM, INSTALADO EM RAMAL OU SUB-RAMAL DE ÁGUA - FORNECIMENTO E INSTALAÇÃO. AF_06/2022</t>
  </si>
  <si>
    <t>9.6</t>
  </si>
  <si>
    <t>89356</t>
  </si>
  <si>
    <t>TUBO, PVC, SOLDÁVEL, DE 25MM, INSTALADO EM RAMAL OU SUB-RAMAL DE ÁGUA - FORNECIMENTO E INSTALAÇÃO. AF_06/2022</t>
  </si>
  <si>
    <t>9.7</t>
  </si>
  <si>
    <t>89395</t>
  </si>
  <si>
    <t>TE, PVC, SOLDÁVEL, DN 25MM, INSTALADO EM RAMAL OU SUB-RAMAL DE ÁGUA - FORNECIMENTO E INSTALAÇÃO. AF_06/2022</t>
  </si>
  <si>
    <t>9.8</t>
  </si>
  <si>
    <t>89366</t>
  </si>
  <si>
    <t>JOELHO 90 GRAUS COM BUCHA DE LATÃO, PVC, SOLDÁVEL, DN 25MM, X 3/4 INSTALADO EM RAMAL OU SUB-RAMAL DE ÁGUA - FORNECIMENTO E INSTALAÇÃO. AF_06/2022</t>
  </si>
  <si>
    <t>9.9</t>
  </si>
  <si>
    <t>90373</t>
  </si>
  <si>
    <t>JOELHO 90 GRAUS COM BUCHA DE LATÃO, PVC, SOLDÁVEL, DN 25MM, X 1/2 INSTALADO EM RAMAL OU SUB-RAMAL DE ÁGUA - FORNECIMENTO E INSTALAÇÃO. AF_06/2022</t>
  </si>
  <si>
    <t>9.10</t>
  </si>
  <si>
    <t>104056</t>
  </si>
  <si>
    <t>REGISTRO ESFERA, PVC, COM ROSCA, 1/2", PARA LIGAÇÃO PREDIAL DE ÁGUA. AF_06/2022</t>
  </si>
  <si>
    <t>20</t>
  </si>
  <si>
    <t>HIDRÁULICA - ALIMENTAÇÃO</t>
  </si>
  <si>
    <t>9.11</t>
  </si>
  <si>
    <t>89353</t>
  </si>
  <si>
    <t>REGISTRO DE GAVETA BRUTO, LATÃO, ROSCÁVEL, 3/4" - FORNECIMENTO E INSTALAÇÃO. AF_08/2021</t>
  </si>
  <si>
    <t>9.12</t>
  </si>
  <si>
    <t>94489</t>
  </si>
  <si>
    <t>REGISTRO DE ESFERA, PVC, SOLDÁVEL, COM VOLANTE, DN 25 MM - FORNECIMENTO E INSTALAÇÃO. AF_08/2021</t>
  </si>
  <si>
    <t>9.13</t>
  </si>
  <si>
    <t>103041</t>
  </si>
  <si>
    <t>REGISTRO DE ESFERA, PVC, ROSCÁVEL, COM BORBOLETA, 1/2" - FORNECIMENTO E INSTALAÇÃO. AF_08/2021</t>
  </si>
  <si>
    <t>9.14</t>
  </si>
  <si>
    <t>99628</t>
  </si>
  <si>
    <t>VÁLVULA DE RETENÇÃO VERTICAL, DE BRONZE, ROSCÁVEL, 3/4" - FORNECIMENTO E INSTALAÇÃO. AF_08/2021</t>
  </si>
  <si>
    <t>9.15</t>
  </si>
  <si>
    <t>104031</t>
  </si>
  <si>
    <t>COLAR DE TOMADA, PVC, COM TRAVAS, DE 60 MM X 1/2" OU 60 MM X 3/4", PARA LIGAÇÃO PREDIAL DE ÁGUA. AF_06/2022</t>
  </si>
  <si>
    <t>9.16</t>
  </si>
  <si>
    <t>103952</t>
  </si>
  <si>
    <t>BUCHA DE REDUÇÃO, CURTA, PVC, SOLDÁVEL, DN 25 X 20 MM, INSTALADO EM RAMAL DE DISTRIBUIÇÃO DE ÁGUA - FORNECIMENTO E INSTALAÇÃO. AF_06/2022</t>
  </si>
  <si>
    <t>9.17</t>
  </si>
  <si>
    <t>9.18</t>
  </si>
  <si>
    <t>94783</t>
  </si>
  <si>
    <t>ADAPTADOR COM FLANGE E ANEL DE VEDAÇÃO, PVC, SOLDÁVEL, DN 20 MM X 1/2", INSTALADO EM RESERVAÇÃO PREDIAL DE ÁGUA - FORNECIMENTO E INSTALAÇÃO. AF_04/2024</t>
  </si>
  <si>
    <t>9.19</t>
  </si>
  <si>
    <t>94703</t>
  </si>
  <si>
    <t>ADAPTADOR COM FLANGE E ANEL DE VEDAÇÃO, PVC, SOLDÁVEL, DN 25 MM X 3/4", INSTALADO EM RESERVAÇÃO PREDIAL DE ÁGUA - FORNECIMENTO E INSTALAÇÃO. AF_04/2024</t>
  </si>
  <si>
    <t>9.20</t>
  </si>
  <si>
    <t>89376</t>
  </si>
  <si>
    <t>ADAPTADOR CURTO COM BOLSA E ROSCA PARA REGISTRO, PVC, SOLDÁVEL, DN 20MM X 1/2, INSTALADO EM RAMAL OU SUB-RAMAL DE ÁGUA - FORNECIMENTO E INSTALAÇÃO. AF_06/2022</t>
  </si>
  <si>
    <t>9.21</t>
  </si>
  <si>
    <t>9.22</t>
  </si>
  <si>
    <t>89358</t>
  </si>
  <si>
    <t>JOELHO 90 GRAUS, PVC, SOLDÁVEL, DN 20MM, INSTALADO EM RAMAL OU SUB-RAMAL DE ÁGUA - FORNECIMENTO E INSTALAÇÃO. AF_06/2022</t>
  </si>
  <si>
    <t>9.23</t>
  </si>
  <si>
    <t>9.24</t>
  </si>
  <si>
    <t>89355</t>
  </si>
  <si>
    <t>TUBO, PVC, SOLDÁVEL, DE 20MM, INSTALADO EM RAMAL OU SUB-RAMAL DE ÁGUA - FORNECIMENTO E INSTALAÇÃO. AF_06/2022</t>
  </si>
  <si>
    <t>9.25</t>
  </si>
  <si>
    <t>9.26</t>
  </si>
  <si>
    <t>89393</t>
  </si>
  <si>
    <t>TE, PVC, SOLDÁVEL, DN 20MM, INSTALADO EM RAMAL OU SUB-RAMAL DE ÁGUA - FORNECIMENTO E INSTALAÇÃO. AF_06/2022</t>
  </si>
  <si>
    <t>9.27</t>
  </si>
  <si>
    <t>9.28</t>
  </si>
  <si>
    <t>102111</t>
  </si>
  <si>
    <t>BOMBA CENTRÍFUGA, MONOFÁSICA, 0,5 CV OU 0,49 HP, HM 6 A 20 M, Q 1,2 A 8,3 M3/H - FORNECIMENTO E INSTALAÇÃO. AF_12/2020</t>
  </si>
  <si>
    <t>9.29</t>
  </si>
  <si>
    <t>94492</t>
  </si>
  <si>
    <t>REGISTRO DE ESFERA, PVC, SOLDÁVEL, COM VOLANTE, DN 50 MM - FORNECIMENTO E INSTALAÇÃO. AF_08/2021</t>
  </si>
  <si>
    <t>19</t>
  </si>
  <si>
    <t>HIDRÁULICA - COBERTURA</t>
  </si>
  <si>
    <t>9.30</t>
  </si>
  <si>
    <t>94704</t>
  </si>
  <si>
    <t>ADAPTADOR COM FLANGE E ANEL DE VEDAÇÃO, PVC, SOLDÁVEL, DN 32 MM X 1", INSTALADO EM RESERVAÇÃO PREDIAL DE ÁGUA - FORNECIMENTO E INSTALAÇÃO. AF_04/2024</t>
  </si>
  <si>
    <t>9.31</t>
  </si>
  <si>
    <t>94706</t>
  </si>
  <si>
    <t>ADAPTADOR COM FLANGE E ANEL DE VEDAÇÃO, PVC, SOLDÁVEL, DN 50 MM X 1 1/2", INSTALADO EM RESERVAÇÃO PREDIAL DE ÁGUA - FORNECIMENTO E INSTALAÇÃO. AF_04/2024</t>
  </si>
  <si>
    <t>9.32</t>
  </si>
  <si>
    <t>103999</t>
  </si>
  <si>
    <t>BUCHA DE REDUÇÃO, LONGA, PVC, SOLDÁVEL, DN 50 X 25 MM, INSTALADO EM RAMAL DE DISTRIBUIÇÃO DE ÁGUA - FORNECIMENTO E INSTALAÇÃO. AF_06/2022</t>
  </si>
  <si>
    <t>9.33</t>
  </si>
  <si>
    <t>9.34</t>
  </si>
  <si>
    <t>89367</t>
  </si>
  <si>
    <t>JOELHO 90 GRAUS, PVC, SOLDÁVEL, DN 32MM, INSTALADO EM RAMAL OU SUB-RAMAL DE ÁGUA - FORNECIMENTO E INSTALAÇÃO. AF_06/2022</t>
  </si>
  <si>
    <t>9.35</t>
  </si>
  <si>
    <t>103984</t>
  </si>
  <si>
    <t>JOELHO 90 GRAUS, PVC, SOLDÁVEL, DN 50MM, INSTALADO EM RAMAL DE DISTRIBUIÇÃO DE ÁGUA - FORNECIMENTO E INSTALAÇÃO. AF_06/2022</t>
  </si>
  <si>
    <t>9.36</t>
  </si>
  <si>
    <t>9.37</t>
  </si>
  <si>
    <t>89357</t>
  </si>
  <si>
    <t>TUBO, PVC, SOLDÁVEL, DE 32MM, INSTALADO EM RAMAL OU SUB-RAMAL DE ÁGUA - FORNECIMENTO E INSTALAÇÃO. AF_06/2022</t>
  </si>
  <si>
    <t>9.38</t>
  </si>
  <si>
    <t>103979</t>
  </si>
  <si>
    <t>TUBO, PVC, SOLDÁVEL, DE 50MM, INSTALADO EM RAMAL DE DISTRIBUIÇÃO DE ÁGUA - FORNECIMENTO E INSTALAÇÃO. AF_06/2022</t>
  </si>
  <si>
    <t>9.39</t>
  </si>
  <si>
    <t>9.40</t>
  </si>
  <si>
    <t>104004</t>
  </si>
  <si>
    <t>TE, PVC, SOLDÁVEL, DN 50MM, INSTALADO EM RAMAL DE DISTRIBUIÇÃO DE ÁGUA - FORNECIMENTO E INSTALAÇÃO. AF_06/2022</t>
  </si>
  <si>
    <t>9.41</t>
  </si>
  <si>
    <t>104006</t>
  </si>
  <si>
    <t>TÊ DE REDUÇÃO, PVC, SOLDÁVEL, DN 50MM X 25MM, INSTALADO EM RAMAL DE DISTRIBUIÇÃO DE ÁGUA - FORNECIMENTO E INSTALAÇÃO. AF_06/2022</t>
  </si>
  <si>
    <t>9.42</t>
  </si>
  <si>
    <t>104008</t>
  </si>
  <si>
    <t>TE DE REDUÇÃO, 90 GRAUS, PVC, SOLDÁVEL, DN 50 MM X 32 MM, INSTALADO EM RAMAL DE DISTRIBUIÇÃO DE ÁGUA - FORNECIMENTO E INSTALAÇÃO. AF_06/2022</t>
  </si>
  <si>
    <t>9.43</t>
  </si>
  <si>
    <t>102607</t>
  </si>
  <si>
    <t>CAIXA D´ÁGUA EM POLIETILENO, 1000 LITROS - FORNECIMENTO E INSTALAÇÃO. AF_06/2021</t>
  </si>
  <si>
    <t>9.44</t>
  </si>
  <si>
    <t>102617</t>
  </si>
  <si>
    <t>CAIXA D´ÁGUA EM POLIÉSTER REFORÇADO COM FIBRA DE VIDRO, 5000 LITROS - FORNECIMENTO E INSTALAÇÃO. AF_06/2021</t>
  </si>
  <si>
    <t>INSTALAÇÕES SANITÁRIAS E PLUVIAIS</t>
  </si>
  <si>
    <t>10.1</t>
  </si>
  <si>
    <t>98110</t>
  </si>
  <si>
    <t>CAIXA DE GORDURA PEQUENA (CAPACIDADE: 19 L), CIRCULAR, EM PVC, DIÂMETRO INTERNO= 0,3 M. AF_12/2020</t>
  </si>
  <si>
    <t>21</t>
  </si>
  <si>
    <t>10.2</t>
  </si>
  <si>
    <t>97902</t>
  </si>
  <si>
    <t>CAIXA ENTERRADA HIDRÁULICA RETANGULAR EM ALVENARIA COM TIJOLOS CERÂMICOS MACIÇOS, DIMENSÕES INTERNAS: 0,6X0,6X0,6 M PARA REDE DE ESGOTO. AF_12/2020</t>
  </si>
  <si>
    <t>10.3</t>
  </si>
  <si>
    <t>97895</t>
  </si>
  <si>
    <t>CAIXA ENTERRADA HIDRÁULICA RETANGULAR, EM CONCRETO PRÉ-MOLDADO, DIMENSÕES INTERNAS: 0,3X0,3X0,3 M. AF_12/2020</t>
  </si>
  <si>
    <t>10.4</t>
  </si>
  <si>
    <t>10.5</t>
  </si>
  <si>
    <t>104329</t>
  </si>
  <si>
    <t>CAIXA SIFONADA, COM GRELHA REDONDA, PVC, DN 150 X 150 X 50 MM, JUNTA SOLDÁVEL, FORNECIDA E INSTALADA EM RAMAL DE DESCARGA OU EM RAMAL DE ESGOTO SANITÁRIO. AF_08/2022</t>
  </si>
  <si>
    <t>10.6</t>
  </si>
  <si>
    <t>89709</t>
  </si>
  <si>
    <t>RALO SIFONADO, PVC, DN 100 X 40 MM, JUNTA SOLDÁVEL, FORNECIDO E INSTALADO EM RAMAL DE DESCARGA OU EM RAMAL DE ESGOTO SANITÁRIO. AF_08/2022</t>
  </si>
  <si>
    <t>10.7</t>
  </si>
  <si>
    <t>89748</t>
  </si>
  <si>
    <t>CURVA CURTA 90 GRAUS, PVC, SERIE NORMAL, ESGOTO PREDIAL, DN 100 MM, JUNTA ELÁSTICA, FORNECIDO E INSTALADO EM RAMAL DE DESCARGA OU RAMAL DE ESGOTO SANITÁRIO. AF_08/2022</t>
  </si>
  <si>
    <t>10.8</t>
  </si>
  <si>
    <t>89728</t>
  </si>
  <si>
    <t>CURVA CURTA 90 GRAUS, PVC, SERIE NORMAL, ESGOTO PREDIAL, DN 40 MM, JUNTA SOLDÁVEL, FORNECIDO E INSTALADO EM RAMAL DE DESCARGA OU RAMAL DE ESGOTO SANITÁRIO. AF_08/2022</t>
  </si>
  <si>
    <t>10.9</t>
  </si>
  <si>
    <t>89746</t>
  </si>
  <si>
    <t>JOELHO 45 GRAUS, PVC, SERIE NORMAL, ESGOTO PREDIAL, DN 100 MM, JUNTA ELÁSTICA, FORNECIDO E INSTALADO EM RAMAL DE DESCARGA OU RAMAL DE ESGOTO SANITÁRIO. AF_08/2022</t>
  </si>
  <si>
    <t>10.10</t>
  </si>
  <si>
    <t>89726</t>
  </si>
  <si>
    <t>JOELHO 45 GRAUS, PVC, SERIE NORMAL, ESGOTO PREDIAL, DN 40 MM, JUNTA SOLDÁVEL, FORNECIDO E INSTALADO EM RAMAL DE DESCARGA OU RAMAL DE ESGOTO SANITÁRIO. AF_08/2022</t>
  </si>
  <si>
    <t>10.11</t>
  </si>
  <si>
    <t>89732</t>
  </si>
  <si>
    <t>JOELHO 45 GRAUS, PVC, SERIE NORMAL, ESGOTO PREDIAL, DN 50 MM, JUNTA ELÁSTICA, FORNECIDO E INSTALADO EM RAMAL DE DESCARGA OU RAMAL DE ESGOTO SANITÁRIO. AF_08/2022</t>
  </si>
  <si>
    <t>10.12</t>
  </si>
  <si>
    <t>89529</t>
  </si>
  <si>
    <t>JOELHO 90 GRAUS, PVC, SERIE R, ÁGUA PLUVIAL, DN 100 MM, JUNTA ELÁSTICA, FORNECIDO E INSTALADO EM RAMAL DE ENCAMINHAMENTO. AF_06/2022</t>
  </si>
  <si>
    <t>10.13</t>
  </si>
  <si>
    <t>89731</t>
  </si>
  <si>
    <t>JOELHO 90 GRAUS, PVC, SERIE NORMAL, ESGOTO PREDIAL, DN 50 MM, JUNTA ELÁSTICA, FORNECIDO E INSTALADO EM RAMAL DE DESCARGA OU RAMAL DE ESGOTO SANITÁRIO. AF_08/2022</t>
  </si>
  <si>
    <t>10.14</t>
  </si>
  <si>
    <t>89724</t>
  </si>
  <si>
    <t>JOELHO 90 GRAUS, PVC, SERIE NORMAL, ESGOTO PREDIAL, DN 40 MM, JUNTA SOLDÁVEL, FORNECIDO E INSTALADO EM RAMAL DE DESCARGA OU RAMAL DE ESGOTO SANITÁRIO. AF_08/2022</t>
  </si>
  <si>
    <t>10.15</t>
  </si>
  <si>
    <t>104345</t>
  </si>
  <si>
    <t>JUNÇÃO DE REDUÇÃO INVERTIDA, PVC, SÉRIE NORMAL, ESGOTO PREDIAL, DN 100 X 50 MM, JUNTA ELÁSTICA, FORNECIDO E INSTALADO EM RAMAL DE DESCARGA OU RAMAL DE ESGOTO SANITÁRIO. AF_08/2022</t>
  </si>
  <si>
    <t>10.16</t>
  </si>
  <si>
    <t>89795</t>
  </si>
  <si>
    <t>JUNÇÃO SIMPLES, PVC, SERIE NORMAL, ESGOTO PREDIAL, DN 75 X 75 MM, JUNTA ELÁSTICA, FORNECIDO E INSTALADO EM RAMAL DE DESCARGA OU RAMAL DE ESGOTO SANITÁRIO. AF_08/2022</t>
  </si>
  <si>
    <t>10.17</t>
  </si>
  <si>
    <t>89752</t>
  </si>
  <si>
    <t>LUVA SIMPLES, PVC, SERIE NORMAL, ESGOTO PREDIAL, DN 40 MM, JUNTA SOLDÁVEL, FORNECIDO E INSTALADO EM RAMAL DE DESCARGA OU RAMAL DE ESGOTO SANITÁRIO. AF_08/2022</t>
  </si>
  <si>
    <t>10.18</t>
  </si>
  <si>
    <t>89778</t>
  </si>
  <si>
    <t>LUVA SIMPLES, PVC, SERIE NORMAL, ESGOTO PREDIAL, DN 100 MM, JUNTA ELÁSTICA, FORNECIDO E INSTALADO EM RAMAL DE DESCARGA OU RAMAL DE ESGOTO SANITÁRIO. AF_08/2022</t>
  </si>
  <si>
    <t>10.19</t>
  </si>
  <si>
    <t>89753</t>
  </si>
  <si>
    <t>LUVA SIMPLES, PVC, SERIE NORMAL, ESGOTO PREDIAL, DN 50 MM, JUNTA ELÁSTICA, FORNECIDO E INSTALADO EM RAMAL DE DESCARGA OU RAMAL DE ESGOTO SANITÁRIO. AF_08/2022</t>
  </si>
  <si>
    <t>10.20</t>
  </si>
  <si>
    <t>89774</t>
  </si>
  <si>
    <t>LUVA SIMPLES, PVC, SERIE NORMAL, ESGOTO PREDIAL, DN 75 MM, JUNTA ELÁSTICA, FORNECIDO E INSTALADO EM RAMAL DE DESCARGA OU RAMAL DE ESGOTO SANITÁRIO. AF_08/2022</t>
  </si>
  <si>
    <t>10.21</t>
  </si>
  <si>
    <t>104343</t>
  </si>
  <si>
    <t>JUNÇÃO DE REDUÇÃO INVERTIDA, PVC, SÉRIE NORMAL, ESGOTO PREDIAL, DN 75 X 50 MM, JUNTA ELÁSTICA, FORNECIDO E INSTALADO EM RAMAL DE DESCARGA OU RAMAL DE ESGOTO SANITÁRIO. AF_08/2022</t>
  </si>
  <si>
    <t>10.22</t>
  </si>
  <si>
    <t>89714</t>
  </si>
  <si>
    <t>TUBO PVC, SERIE NORMAL, ESGOTO PREDIAL, DN 100 MM, FORNECIDO E INSTALADO EM RAMAL DE DESCARGA OU RAMAL DE ESGOTO SANITÁRIO. AF_08/2022</t>
  </si>
  <si>
    <t>10.23</t>
  </si>
  <si>
    <t>89849</t>
  </si>
  <si>
    <t>TUBO PVC, SERIE NORMAL, ESGOTO PREDIAL, DN 150 MM, FORNECIDO E INSTALADO EM SUBCOLETOR AÉREO DE ESGOTO SANITÁRIO. AF_08/2022</t>
  </si>
  <si>
    <t>10.24</t>
  </si>
  <si>
    <t>89711</t>
  </si>
  <si>
    <t>TUBO PVC, SERIE NORMAL, ESGOTO PREDIAL, DN 40 MM, FORNECIDO E INSTALADO EM RAMAL DE DESCARGA OU RAMAL DE ESGOTO SANITÁRIO. AF_08/2022</t>
  </si>
  <si>
    <t>10.25</t>
  </si>
  <si>
    <t>89712</t>
  </si>
  <si>
    <t>TUBO PVC, SERIE NORMAL, ESGOTO PREDIAL, DN 50 MM, FORNECIDO E INSTALADO EM RAMAL DE DESCARGA OU RAMAL DE ESGOTO SANITÁRIO. AF_08/2022</t>
  </si>
  <si>
    <t>10.26</t>
  </si>
  <si>
    <t>89713</t>
  </si>
  <si>
    <t>TUBO PVC, SERIE NORMAL, ESGOTO PREDIAL, DN 75 MM, FORNECIDO E INSTALADO EM RAMAL DE DESCARGA OU RAMAL DE ESGOTO SANITÁRIO. AF_08/2022</t>
  </si>
  <si>
    <t>10.27</t>
  </si>
  <si>
    <t>89833</t>
  </si>
  <si>
    <t>TE, PVC, SERIE NORMAL, ESGOTO PREDIAL, DN 100 X 100 MM, JUNTA ELÁSTICA, FORNECIDO E INSTALADO EM PRUMADA DE ESGOTO SANITÁRIO OU VENTILAÇÃO. AF_08/2022</t>
  </si>
  <si>
    <t>10.28</t>
  </si>
  <si>
    <t>89578</t>
  </si>
  <si>
    <t>TUBO PVC, SÉRIE R, ÁGUA PLUVIAL, DN 100 MM, FORNECIDO E INSTALADO EM CONDUTORES VERTICAIS DE ÁGUAS PLUVIAIS. AF_06/2022</t>
  </si>
  <si>
    <t>10.29</t>
  </si>
  <si>
    <t>104348</t>
  </si>
  <si>
    <t>TERMINAL DE VENTILAÇÃO, PVC, SÉRIE NORMAL, ESGOTO PREDIAL, DN 50 MM, JUNTA SOLDÁVEL, FORNECIDO E INSTALADO EM PRUMADA DE ESGOTO SANITÁRIO OU VENTILAÇÃO. AF_08/2022</t>
  </si>
  <si>
    <t>10.30</t>
  </si>
  <si>
    <t>89509</t>
  </si>
  <si>
    <t>TUBO PVC, SÉRIE R, ÁGUA PLUVIAL, DN 50 MM, FORNECIDO E INSTALADO EM RAMAL DE ENCAMINHAMENTO. AF_06/2022</t>
  </si>
  <si>
    <t>ESQUADRIAS</t>
  </si>
  <si>
    <t>11.1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</si>
  <si>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</si>
  <si>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</si>
  <si>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22</t>
  </si>
  <si>
    <t>11.2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</si>
  <si>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</si>
  <si>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</si>
  <si>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11.3</t>
  </si>
  <si>
    <t>100700</t>
  </si>
  <si>
    <t>PORTA DE MADEIRA COMPENSADA LISA PARA PINTURA, 120X210X3,5CM, 2 FOLHAS, INCLUSO ADUELA 2A, ALIZAR 2A E DOBRADIÇAS. AF_12/2019</t>
  </si>
  <si>
    <t>11.4</t>
  </si>
  <si>
    <t>90791</t>
  </si>
  <si>
    <t>KIT DE PORTA-PRONTA DE MADEIRA EM ACABAMENTO MELAMÍNICO BRANCO, FOLHA PESADA OU SUPERPESADA, 80X210CM, FIXAÇÃO COM PREENCHIMENTO PARCIAL DE ESPUMA EXPANSIVA - FORNECIMENTO E INSTALAÇÃO. AF_12/2019</t>
  </si>
  <si>
    <t>11.5</t>
  </si>
  <si>
    <t>90793</t>
  </si>
  <si>
    <t>KIT DE PORTA-PRONTA DE MADEIRA EM ACABAMENTO MELAMÍNICO BRANCO, FOLHA PESADA OU SUPERPESADA, 90X210CM, FIXAÇÃO COM PREENCHIMENTO TOTAL DE ESPUMA EXPANSIVA - FORNECIMENTO E INSTALAÇÃO. AF_12/2019</t>
  </si>
  <si>
    <t>11.6</t>
  </si>
  <si>
    <t>91341</t>
  </si>
  <si>
    <t>PORTA EM ALUMÍNIO DE ABRIR TIPO VENEZIANA COM GUARNIÇÃO, FIXAÇÃO COM PARAFUSOS - FORNECIMENTO E INSTALAÇÃO. AF_12/2019</t>
  </si>
  <si>
    <t>11.7</t>
  </si>
  <si>
    <t>100702</t>
  </si>
  <si>
    <t>PORTA DE CORRER DE ALUMÍNIO, COM DUAS FOLHAS PARA VIDRO, INCLUSO VIDRO LISO INCOLOR, FECHADURA E PUXADOR, SEM ALIZAR. AF_12/2019</t>
  </si>
  <si>
    <t>PISOS</t>
  </si>
  <si>
    <t>12.1</t>
  </si>
  <si>
    <t>97083</t>
  </si>
  <si>
    <t>COMPACTAÇÃO MECÂNICA DE SOLO PARA EXECUÇÃO DE RADIER, PISO DE CONCRETO OU LAJE SOBRE SOLO, COM COMPACTADOR DE SOLOS A PERCUSSÃO. AF_09/2021</t>
  </si>
  <si>
    <t>23</t>
  </si>
  <si>
    <t>PISOS - COMPACTAÇÃO</t>
  </si>
  <si>
    <t>12.2</t>
  </si>
  <si>
    <t>87702</t>
  </si>
  <si>
    <t>CONTRAPISO EM ARGAMASSA TRAÇO 1:4 (CIMENTO E AREIA), PREPARO MANUAL, APLICADO EM ÁREAS SECAS SOBRE LAJE, NÃO ADERIDO, ACABAMENTO NÃO REFORÇADO, ESPESSURA 6CM. AF_07/2021</t>
  </si>
  <si>
    <t>25</t>
  </si>
  <si>
    <t>PISOS - GRANILITE</t>
  </si>
  <si>
    <t>12.3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</si>
  <si>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</si>
  <si>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</si>
  <si>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12.4</t>
  </si>
  <si>
    <t>101741</t>
  </si>
  <si>
    <t>RODAPÉ EM MARMORITE, ALTURA 10CM. AF_09/2020</t>
  </si>
  <si>
    <t>12.5</t>
  </si>
  <si>
    <t>94994</t>
  </si>
  <si>
    <t>EXECUÇÃO DE PASSEIO (CALÇADA) OU PISO DE CONCRETO COM CONCRETO MOLDADO IN LOCO, FEITO EM OBRA, ACABAMENTO CONVENCIONAL, ESPESSURA 8 CM, ARMADO. AF_08/2022</t>
  </si>
  <si>
    <t>24</t>
  </si>
  <si>
    <t>PISOS - CONCRETO</t>
  </si>
  <si>
    <t>REVESTIMENTOS</t>
  </si>
  <si>
    <t>13.1</t>
  </si>
  <si>
    <t>87879</t>
  </si>
  <si>
    <t>CHAPISCO APLICADO EM ALVENARIAS E ESTRUTURAS DE CONCRETO INTERNAS, COM COLHER DE PEDREIRO. ARGAMASSA TRAÇO 1:3 COM PREPARO EM BETONEIRA 400L. AF_10/2022</t>
  </si>
  <si>
    <t>26</t>
  </si>
  <si>
    <t>CHAPISCO</t>
  </si>
  <si>
    <t>13.2</t>
  </si>
  <si>
    <t>104958</t>
  </si>
  <si>
    <t>MASSA ÚNICA, EM ARGAMASSA TRAÇO 1:2:8 PREPARO MECÂNICO, APLICADA MANUALMENTE EM PAREDES INTERNAS DE AMBIENTES COM ÁREA MAIOR QUE 10M², E = 10MM, COM TALISCAS. AF_03/2024</t>
  </si>
  <si>
    <t>27</t>
  </si>
  <si>
    <t>MASSA ÚNICA</t>
  </si>
  <si>
    <t>13.3</t>
  </si>
  <si>
    <t>87894</t>
  </si>
  <si>
    <t>CHAPISCO APLICADO EM ALVENARIA (SEM PRESENÇA DE VÃOS) E ESTRUTURAS DE CONCRETO DE FACHADA, COM COLHER DE PEDREIRO. ARGAMASSA TRAÇO 1:3 COM PREPARO EM BETONEIRA 400L. AF_10/2022</t>
  </si>
  <si>
    <t>13.4</t>
  </si>
  <si>
    <t>104233</t>
  </si>
  <si>
    <t>EMBOÇO OU MASSA ÚNICA EM ARGAMASSA TRAÇO 1:2:8, PREPARO MECÂNICA COM BETONEIRA 400 L, APLICADA MANUALMENTE EM PANOS DE FACHADA SEM PRESENÇA DE VÃOS, ESPESSURA DE 25 MM, ACESSO POR ANDAIME. AF_08/2022</t>
  </si>
  <si>
    <t>13.5</t>
  </si>
  <si>
    <t>13.6</t>
  </si>
  <si>
    <t>13.7</t>
  </si>
  <si>
    <t>87273</t>
  </si>
  <si>
    <t>REVESTIMENTO CERÂMICO PARA PAREDES INTERNAS COM PLACAS TIPO ESMALTADA DE DIMENSÕES 33X45 CM APLICADAS NA ALTURA INTEIRA DAS PAREDES. AF_02/2023_PE</t>
  </si>
  <si>
    <t>28</t>
  </si>
  <si>
    <t>REVESTIMENTO CERÂMICO</t>
  </si>
  <si>
    <t>FORROS</t>
  </si>
  <si>
    <t>14.1</t>
  </si>
  <si>
    <t>96116</t>
  </si>
  <si>
    <t>FORRO EM RÉGUAS DE PVC, FRISADO, PARA AMBIENTES COMERCIAIS, INCLUSIVE ESTRUTURA BIDIRECIONAL DE FIXAÇÃO. AF_08/2023_PS</t>
  </si>
  <si>
    <t>29</t>
  </si>
  <si>
    <t>FORRO PVC</t>
  </si>
  <si>
    <t>14.2</t>
  </si>
  <si>
    <t>96121</t>
  </si>
  <si>
    <t>ACABAMENTOS PARA FORRO (RODA-FORRO EM PERFIL METÁLICO E PLÁSTICO). AF_08/2023</t>
  </si>
  <si>
    <t>PINTURA</t>
  </si>
  <si>
    <t>15.1</t>
  </si>
  <si>
    <t>88497</t>
  </si>
  <si>
    <t>EMASSAMENTO COM MASSA LÁTEX, APLICAÇÃO EM PAREDE, DUAS DEMÃOS, LIXAMENTO MANUAL. AF_04/2023</t>
  </si>
  <si>
    <t>30</t>
  </si>
  <si>
    <t>MASSA LÁTEX</t>
  </si>
  <si>
    <t>15.2</t>
  </si>
  <si>
    <t>88489</t>
  </si>
  <si>
    <t>PINTURA LÁTEX ACRÍLICA PREMIUM, APLICAÇÃO MANUAL EM PAREDES, DUAS DEMÃOS. AF_04/2023</t>
  </si>
  <si>
    <t>31</t>
  </si>
  <si>
    <t>PINTURA LÁTEX ACRÍLICA</t>
  </si>
  <si>
    <t>15.3</t>
  </si>
  <si>
    <t>15.4</t>
  </si>
  <si>
    <t>88485</t>
  </si>
  <si>
    <t>FUNDO SELADOR ACRÍLICO, APLICAÇÃO MANUAL EM PAREDE, UMA DEMÃO. AF_04/2023</t>
  </si>
  <si>
    <t>32</t>
  </si>
  <si>
    <t>SELADOR ACRÍLICO</t>
  </si>
  <si>
    <t>15.5</t>
  </si>
  <si>
    <t>15.6</t>
  </si>
  <si>
    <t>102492</t>
  </si>
  <si>
    <t>PINTURA DE PISO COM TINTA ACRÍLICA, APLICAÇÃO MANUAL, 3 DEMÃOS, INCLUSO FUNDO PREPARADOR. AF_05/2021</t>
  </si>
  <si>
    <t>LOUÇAS E METAIS</t>
  </si>
  <si>
    <t>16.1</t>
  </si>
  <si>
    <t>86888</t>
  </si>
  <si>
    <t>VASO SANITÁRIO SIFONADO COM CAIXA ACOPLADA LOUÇA BRANCA - FORNECIMENTO E INSTALAÇÃO. AF_01/2020</t>
  </si>
  <si>
    <t>33</t>
  </si>
  <si>
    <t>LOUÇAS</t>
  </si>
  <si>
    <t>16.2</t>
  </si>
  <si>
    <t>86923</t>
  </si>
  <si>
    <t>TANQUE DE LOUÇA BRANCA SUSPENSO, 18L OU EQUIVALENTE, INCLUSO SIFÃO TIPO GARRAFA EM PVC, VÁLVULA PLÁSTICA E TORNEIRA DE METAL CROMADO PADRÃO POPULAR - FORNECIMENTO E INSTALAÇÃO. AF_01/2020</t>
  </si>
  <si>
    <t>16.3</t>
  </si>
  <si>
    <t>86909</t>
  </si>
  <si>
    <t>TORNEIRA CROMADA TUBO MÓVEL, DE MESA, 1/2" OU 3/4", PARA PIA DE COZINHA, PADRÃO ALTO - FORNECIMENTO E INSTALAÇÃO. AF_01/2020</t>
  </si>
  <si>
    <t>34</t>
  </si>
  <si>
    <t>METAIS</t>
  </si>
  <si>
    <t>16.4</t>
  </si>
  <si>
    <t>86915</t>
  </si>
  <si>
    <t>TORNEIRA CROMADA DE MESA, 1/2" OU 3/4", PARA LAVATÓRIO, PADRÃO MÉDIO - FORNECIMENTO E INSTALAÇÃO. AF_01/2020</t>
  </si>
  <si>
    <t>16.5</t>
  </si>
  <si>
    <t>86914</t>
  </si>
  <si>
    <t>TORNEIRA CROMADA 1/2" OU 3/4" PARA TANQUE, PADRÃO MÉDIO - FORNECIMENTO E INSTALAÇÃO. AF_01/2020</t>
  </si>
  <si>
    <t>BANCADAS E PEDRAS</t>
  </si>
  <si>
    <t>17.1</t>
  </si>
  <si>
    <t>101965</t>
  </si>
  <si>
    <t>PEITORIL LINEAR EM GRANITO OU MÁRMORE, L = 15CM, ASSENTADO COM ARGAMASSA 1:6 COM ADITIVO. AF_11/2020</t>
  </si>
  <si>
    <t>35</t>
  </si>
  <si>
    <t>17.2</t>
  </si>
  <si>
    <t>98689</t>
  </si>
  <si>
    <t>SOLEIRA EM GRANITO, LARGURA 15 CM, ESPESSURA 2,0 CM. AF_09/2020</t>
  </si>
  <si>
    <t>17.3</t>
  </si>
  <si>
    <t>GRANITO</t>
  </si>
  <si>
    <t>SERVIÇO REPRESENTATIVO MARMORIA</t>
  </si>
  <si>
    <t>PPCI</t>
  </si>
  <si>
    <t>18.1</t>
  </si>
  <si>
    <t>97599</t>
  </si>
  <si>
    <t>LUMINÁRIA DE EMERGÊNCIA, COM 30 LÂMPADAS LED DE 2 W, SEM REATOR - FORNECIMENTO E INSTALAÇÃO. AF_09/2024</t>
  </si>
  <si>
    <t>36</t>
  </si>
  <si>
    <t>18.2</t>
  </si>
  <si>
    <t>101909</t>
  </si>
  <si>
    <t>EXTINTOR DE INCÊNDIO PORTÁTIL COM CARGA DE PQS DE 6 KG, CLASSE BC - FORNECIMENTO E INSTALAÇÃO. AF_10/2020_PE</t>
  </si>
  <si>
    <t>18.3</t>
  </si>
  <si>
    <t>PLACA DE SINALIZACAO DE SEGURANCA CONTRA INCENDIO</t>
  </si>
  <si>
    <t>PAISAGISMO</t>
  </si>
  <si>
    <t>19.1</t>
  </si>
  <si>
    <t>103946</t>
  </si>
  <si>
    <t>PLANTIO DE GRAMA ESMERALDA OU SÃO CARLOS OU CURITIBANA, EM PLACAS. AF_07/2024</t>
  </si>
  <si>
    <t>37</t>
  </si>
  <si>
    <t>19.2</t>
  </si>
  <si>
    <t>98511</t>
  </si>
  <si>
    <t>PLANTIO DE ÁRVORE ORNAMENTAL COM ALTURA DE MUDA MAIOR QUE 2,00 M E MENOR OU IGUAL A 4,00 M . AF_07/2024</t>
  </si>
  <si>
    <t>SERVIÇOS COMPLEMENTARES</t>
  </si>
  <si>
    <t>20.1</t>
  </si>
  <si>
    <t>99818</t>
  </si>
  <si>
    <t>LIMPEZA DE BACIA SANITÁRIA, BIDÊ OU MICTÓRIO EM LOUÇA, INCLUSIVE METAIS CORRESPONDENTES. AF_04/2019</t>
  </si>
  <si>
    <t>38</t>
  </si>
  <si>
    <t>20.2</t>
  </si>
  <si>
    <t>99821</t>
  </si>
  <si>
    <t>LIMPEZA DE JANELA DE VIDRO COM CAIXILHO EM AÇO/ALUMÍNIO/PVC. AF_04/2019</t>
  </si>
  <si>
    <t>20.3</t>
  </si>
  <si>
    <t>99810</t>
  </si>
  <si>
    <t>LIMPEZA DE PISO DE MÁRMORE/GRANITO UTILIZANDO DETERGENTE NEUTRO E ESCOVAÇÃO MANUAL. AF_04/2019</t>
  </si>
  <si>
    <t>20.4</t>
  </si>
  <si>
    <t>99807</t>
  </si>
  <si>
    <t>LIMPEZA DE REVESTIMENTO CERÂMICO EM PAREDE UTILIZANDO DETERGENTE NEUTRO E ESCOVAÇÃO MANUAL. AF_04/2019</t>
  </si>
  <si>
    <t>20.5</t>
  </si>
  <si>
    <t>99824</t>
  </si>
  <si>
    <t>LIMPEZA DE PORTA EM AÇO/ALUMÍNIO. AF_04/2019</t>
  </si>
  <si>
    <t>Total:</t>
  </si>
  <si>
    <t>Valor não utilizado (QCI):</t>
  </si>
  <si>
    <t>N° do Evento</t>
  </si>
  <si>
    <t>Título do Evento</t>
  </si>
  <si>
    <t>N° da Frente de Obra</t>
  </si>
  <si>
    <t>N° do Período de Conclusão do Evento</t>
  </si>
</sst>
</file>

<file path=xl/styles.xml><?xml version="1.0" encoding="utf-8"?>
<styleSheet xmlns="http://schemas.openxmlformats.org/spreadsheetml/2006/main">
  <numFmts count="2">
    <numFmt numFmtId="164" formatCode="R$ #,##0.00"/>
    <numFmt numFmtId="165" formatCode="#,##0.00%"/>
  </numFmts>
  <fonts count="2086">
    <font>
      <sz val="11.0"/>
      <color indexed="8"/>
      <name val="Calibri"/>
      <family val="2"/>
      <scheme val="minor"/>
    </font>
    <font>
      <name val="Arial"/>
      <sz val="10.0"/>
      <color indexed="9"/>
      <b val="true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  <b val="true"/>
    </font>
    <font>
      <name val="Arial"/>
      <sz val="10.0"/>
      <color indexed="9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</fonts>
  <fills count="7">
    <fill>
      <patternFill patternType="none"/>
    </fill>
    <fill>
      <patternFill patternType="darkGray"/>
    </fill>
    <fill>
      <patternFill patternType="none">
        <bgColor indexed="49"/>
      </patternFill>
    </fill>
    <fill>
      <patternFill patternType="solid">
        <bgColor indexed="49"/>
      </patternFill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</fills>
  <borders count="5">
    <border>
      <left/>
      <right/>
      <top/>
      <bottom/>
      <diagonal/>
    </border>
    <border>
      <left/>
      <right/>
      <top/>
      <bottom>
        <color indexed="8"/>
      </bottom>
      <diagonal/>
    </border>
    <border>
      <left>
        <color indexed="8"/>
      </left>
      <right/>
      <top/>
      <bottom>
        <color indexed="8"/>
      </bottom>
      <diagonal/>
    </border>
    <border>
      <left>
        <color indexed="8"/>
      </left>
      <right>
        <color indexed="8"/>
      </right>
      <top/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fillId="0" borderId="0"/>
  </cellStyleXfs>
  <cellXfs count="2108">
    <xf numFmtId="0" fontId="0" fillId="0" borderId="0" xfId="0"/>
    <xf numFmtId="0" fontId="1" fillId="3" borderId="0" xfId="0" applyFill="true" applyFont="true">
      <alignment horizontal="center"/>
    </xf>
    <xf numFmtId="0" fontId="2" fillId="0" borderId="0" xfId="0" quotePrefix="false" applyFont="true">
      <alignment horizontal="center" vertical="center" wrapText="true"/>
    </xf>
    <xf numFmtId="164" fontId="3" fillId="0" borderId="0" xfId="0" quotePrefix="false" applyFont="true" applyNumberFormat="true">
      <alignment horizontal="center" vertical="center" wrapText="true"/>
    </xf>
    <xf numFmtId="0" fontId="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5" fillId="0" borderId="0" xfId="0" quotePrefix="false" applyFont="true">
      <alignment horizontal="center" vertical="center" wrapText="true"/>
    </xf>
    <xf numFmtId="4" fontId="6" fillId="0" borderId="0" xfId="0" quotePrefix="false" applyFont="true" applyNumberFormat="true">
      <alignment horizontal="center" vertical="center"/>
    </xf>
    <xf numFmtId="164" fontId="7" fillId="0" borderId="0" xfId="0" quotePrefix="false" applyFont="true" applyNumberFormat="true">
      <alignment horizontal="center" vertical="center"/>
    </xf>
    <xf numFmtId="164" fontId="8" fillId="0" borderId="0" xfId="0" quotePrefix="false" applyFont="true" applyNumberFormat="true">
      <alignment horizontal="center" vertical="center"/>
    </xf>
    <xf numFmtId="165" fontId="9" fillId="0" borderId="0" xfId="0" quotePrefix="false" applyFont="true" applyNumberFormat="true">
      <alignment horizontal="center" vertical="center"/>
    </xf>
    <xf numFmtId="164" fontId="10" fillId="0" borderId="0" xfId="0" quotePrefix="false" applyFont="true" applyNumberFormat="true">
      <alignment horizontal="center" vertical="center"/>
    </xf>
    <xf numFmtId="164" fontId="11" fillId="0" borderId="0" xfId="0" quotePrefix="false" applyFont="true" applyNumberFormat="true">
      <alignment horizontal="center" vertical="center" wrapText="true"/>
    </xf>
    <xf numFmtId="4" fontId="12" fillId="0" borderId="0" xfId="0" quotePrefix="false" applyFont="true" applyNumberFormat="true">
      <alignment horizontal="center" vertical="center"/>
    </xf>
    <xf numFmtId="164" fontId="13" fillId="0" borderId="0" xfId="0" quotePrefix="false" applyFont="true" applyNumberFormat="true">
      <alignment horizontal="center" vertical="center"/>
    </xf>
    <xf numFmtId="4" fontId="14" fillId="0" borderId="0" xfId="0" quotePrefix="false" applyFont="true" applyNumberFormat="true">
      <alignment horizontal="center" vertical="center"/>
    </xf>
    <xf numFmtId="164" fontId="15" fillId="0" borderId="0" xfId="0" quotePrefix="false" applyFont="true" applyNumberFormat="true">
      <alignment horizontal="center" vertical="center"/>
    </xf>
    <xf numFmtId="4" fontId="16" fillId="0" borderId="0" xfId="0" quotePrefix="false" applyFont="true" applyNumberFormat="true">
      <alignment horizontal="center" vertical="center"/>
    </xf>
    <xf numFmtId="164" fontId="17" fillId="0" borderId="0" xfId="0" quotePrefix="false" applyFont="true" applyNumberFormat="true">
      <alignment horizontal="center" vertical="center"/>
    </xf>
    <xf numFmtId="4" fontId="18" fillId="0" borderId="0" xfId="0" quotePrefix="false" applyFont="true" applyNumberFormat="true">
      <alignment horizontal="center" vertical="center"/>
    </xf>
    <xf numFmtId="164" fontId="19" fillId="0" borderId="0" xfId="0" quotePrefix="false" applyFont="true" applyNumberFormat="true">
      <alignment horizontal="center" vertical="center"/>
    </xf>
    <xf numFmtId="4" fontId="20" fillId="0" borderId="0" xfId="0" quotePrefix="false" applyFont="true" applyNumberFormat="true">
      <alignment horizontal="center" vertical="center"/>
    </xf>
    <xf numFmtId="164" fontId="21" fillId="0" borderId="0" xfId="0" quotePrefix="false" applyFont="true" applyNumberFormat="true">
      <alignment horizontal="center" vertical="center"/>
    </xf>
    <xf numFmtId="4" fontId="22" fillId="0" borderId="0" xfId="0" quotePrefix="false" applyFont="true" applyNumberFormat="true">
      <alignment horizontal="center" vertical="center"/>
    </xf>
    <xf numFmtId="164" fontId="23" fillId="0" borderId="0" xfId="0" quotePrefix="false" applyFont="true" applyNumberFormat="true">
      <alignment horizontal="center" vertical="center"/>
    </xf>
    <xf numFmtId="4" fontId="24" fillId="0" borderId="0" xfId="0" quotePrefix="false" applyFont="true" applyNumberFormat="true">
      <alignment horizontal="center" vertical="center"/>
    </xf>
    <xf numFmtId="164" fontId="25" fillId="0" borderId="0" xfId="0" quotePrefix="false" applyFont="true" applyNumberFormat="true">
      <alignment horizontal="center" vertical="center"/>
    </xf>
    <xf numFmtId="4" fontId="26" fillId="0" borderId="0" xfId="0" quotePrefix="false" applyFont="true" applyNumberFormat="true">
      <alignment horizontal="center" vertical="center"/>
    </xf>
    <xf numFmtId="164" fontId="27" fillId="0" borderId="0" xfId="0" quotePrefix="false" applyFont="true" applyNumberFormat="true">
      <alignment horizontal="center" vertical="center"/>
    </xf>
    <xf numFmtId="4" fontId="28" fillId="0" borderId="0" xfId="0" quotePrefix="false" applyFont="true" applyNumberFormat="true">
      <alignment horizontal="center" vertical="center"/>
    </xf>
    <xf numFmtId="164" fontId="29" fillId="0" borderId="0" xfId="0" quotePrefix="false" applyFont="true" applyNumberFormat="true">
      <alignment horizontal="center" vertical="center"/>
    </xf>
    <xf numFmtId="4" fontId="30" fillId="0" borderId="0" xfId="0" quotePrefix="false" applyFont="true" applyNumberFormat="true">
      <alignment horizontal="center" vertical="center"/>
    </xf>
    <xf numFmtId="164" fontId="31" fillId="0" borderId="0" xfId="0" quotePrefix="false" applyFont="true" applyNumberFormat="true">
      <alignment horizontal="center" vertical="center"/>
    </xf>
    <xf numFmtId="4" fontId="32" fillId="0" borderId="0" xfId="0" quotePrefix="false" applyFont="true" applyNumberFormat="true">
      <alignment horizontal="center" vertical="center"/>
    </xf>
    <xf numFmtId="164" fontId="33" fillId="0" borderId="0" xfId="0" quotePrefix="false" applyFont="true" applyNumberFormat="true">
      <alignment horizontal="center" vertical="center"/>
    </xf>
    <xf numFmtId="4" fontId="34" fillId="0" borderId="0" xfId="0" quotePrefix="false" applyFont="true" applyNumberFormat="true">
      <alignment horizontal="center" vertical="center"/>
    </xf>
    <xf numFmtId="164" fontId="35" fillId="0" borderId="0" xfId="0" quotePrefix="false" applyFont="true" applyNumberFormat="true">
      <alignment horizontal="center" vertical="center"/>
    </xf>
    <xf numFmtId="164" fontId="36" fillId="0" borderId="0" xfId="0" quotePrefix="false" applyFont="true" applyNumberFormat="true">
      <alignment horizontal="center" vertical="center" wrapText="true"/>
    </xf>
    <xf numFmtId="0" fontId="37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37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38" fillId="0" borderId="0" xfId="0" quotePrefix="false" applyFont="true">
      <alignment horizontal="center" vertical="center" wrapText="true"/>
    </xf>
    <xf numFmtId="4" fontId="39" fillId="0" borderId="0" xfId="0" quotePrefix="false" applyFont="true" applyNumberFormat="true">
      <alignment horizontal="center" vertical="center"/>
    </xf>
    <xf numFmtId="164" fontId="40" fillId="0" borderId="0" xfId="0" quotePrefix="false" applyFont="true" applyNumberFormat="true">
      <alignment horizontal="center" vertical="center"/>
    </xf>
    <xf numFmtId="164" fontId="41" fillId="0" borderId="0" xfId="0" quotePrefix="false" applyFont="true" applyNumberFormat="true">
      <alignment horizontal="center" vertical="center"/>
    </xf>
    <xf numFmtId="165" fontId="42" fillId="0" borderId="0" xfId="0" quotePrefix="false" applyFont="true" applyNumberFormat="true">
      <alignment horizontal="center" vertical="center"/>
    </xf>
    <xf numFmtId="164" fontId="43" fillId="0" borderId="0" xfId="0" quotePrefix="false" applyFont="true" applyNumberFormat="true">
      <alignment horizontal="center" vertical="center"/>
    </xf>
    <xf numFmtId="164" fontId="44" fillId="0" borderId="0" xfId="0" quotePrefix="false" applyFont="true" applyNumberFormat="true">
      <alignment horizontal="center" vertical="center" wrapText="true"/>
    </xf>
    <xf numFmtId="4" fontId="45" fillId="0" borderId="0" xfId="0" quotePrefix="false" applyFont="true" applyNumberFormat="true">
      <alignment horizontal="center" vertical="center"/>
    </xf>
    <xf numFmtId="164" fontId="46" fillId="0" borderId="0" xfId="0" quotePrefix="false" applyFont="true" applyNumberFormat="true">
      <alignment horizontal="center" vertical="center"/>
    </xf>
    <xf numFmtId="0" fontId="47" fillId="0" borderId="0" xfId="0" quotePrefix="false" applyFont="true">
      <alignment horizontal="center" vertical="center" wrapText="true"/>
    </xf>
    <xf numFmtId="4" fontId="48" fillId="0" borderId="0" xfId="0" quotePrefix="false" applyFont="true" applyNumberFormat="true">
      <alignment horizontal="center" vertical="center"/>
    </xf>
    <xf numFmtId="164" fontId="49" fillId="0" borderId="0" xfId="0" quotePrefix="false" applyFont="true" applyNumberFormat="true">
      <alignment horizontal="center" vertical="center"/>
    </xf>
    <xf numFmtId="164" fontId="50" fillId="0" borderId="0" xfId="0" quotePrefix="false" applyFont="true" applyNumberFormat="true">
      <alignment horizontal="center" vertical="center"/>
    </xf>
    <xf numFmtId="165" fontId="51" fillId="0" borderId="0" xfId="0" quotePrefix="false" applyFont="true" applyNumberFormat="true">
      <alignment horizontal="center" vertical="center"/>
    </xf>
    <xf numFmtId="164" fontId="52" fillId="0" borderId="0" xfId="0" quotePrefix="false" applyFont="true" applyNumberFormat="true">
      <alignment horizontal="center" vertical="center"/>
    </xf>
    <xf numFmtId="164" fontId="53" fillId="0" borderId="0" xfId="0" quotePrefix="false" applyFont="true" applyNumberFormat="true">
      <alignment horizontal="center" vertical="center" wrapText="true"/>
    </xf>
    <xf numFmtId="4" fontId="54" fillId="0" borderId="0" xfId="0" quotePrefix="false" applyFont="true" applyNumberFormat="true">
      <alignment horizontal="center" vertical="center"/>
    </xf>
    <xf numFmtId="164" fontId="55" fillId="0" borderId="0" xfId="0" quotePrefix="false" applyFont="true" applyNumberFormat="true">
      <alignment horizontal="center" vertical="center"/>
    </xf>
    <xf numFmtId="0" fontId="56" fillId="0" borderId="0" xfId="0" quotePrefix="false" applyFont="true">
      <alignment horizontal="center" vertical="center" wrapText="true"/>
    </xf>
    <xf numFmtId="4" fontId="57" fillId="0" borderId="0" xfId="0" quotePrefix="false" applyFont="true" applyNumberFormat="true">
      <alignment horizontal="center" vertical="center"/>
    </xf>
    <xf numFmtId="164" fontId="58" fillId="0" borderId="0" xfId="0" quotePrefix="false" applyFont="true" applyNumberFormat="true">
      <alignment horizontal="center" vertical="center"/>
    </xf>
    <xf numFmtId="164" fontId="59" fillId="0" borderId="0" xfId="0" quotePrefix="false" applyFont="true" applyNumberFormat="true">
      <alignment horizontal="center" vertical="center"/>
    </xf>
    <xf numFmtId="165" fontId="60" fillId="0" borderId="0" xfId="0" quotePrefix="false" applyFont="true" applyNumberFormat="true">
      <alignment horizontal="center" vertical="center"/>
    </xf>
    <xf numFmtId="164" fontId="61" fillId="0" borderId="0" xfId="0" quotePrefix="false" applyFont="true" applyNumberFormat="true">
      <alignment horizontal="center" vertical="center"/>
    </xf>
    <xf numFmtId="164" fontId="62" fillId="0" borderId="0" xfId="0" quotePrefix="false" applyFont="true" applyNumberFormat="true">
      <alignment horizontal="center" vertical="center" wrapText="true"/>
    </xf>
    <xf numFmtId="4" fontId="63" fillId="0" borderId="0" xfId="0" quotePrefix="false" applyFont="true" applyNumberFormat="true">
      <alignment horizontal="center" vertical="center"/>
    </xf>
    <xf numFmtId="164" fontId="64" fillId="0" borderId="0" xfId="0" quotePrefix="false" applyFont="true" applyNumberFormat="true">
      <alignment horizontal="center" vertical="center"/>
    </xf>
    <xf numFmtId="4" fontId="65" fillId="0" borderId="0" xfId="0" quotePrefix="false" applyFont="true" applyNumberFormat="true">
      <alignment horizontal="center" vertical="center"/>
    </xf>
    <xf numFmtId="164" fontId="66" fillId="0" borderId="0" xfId="0" quotePrefix="false" applyFont="true" applyNumberFormat="true">
      <alignment horizontal="center" vertical="center"/>
    </xf>
    <xf numFmtId="4" fontId="67" fillId="0" borderId="0" xfId="0" quotePrefix="false" applyFont="true" applyNumberFormat="true">
      <alignment horizontal="center" vertical="center"/>
    </xf>
    <xf numFmtId="164" fontId="68" fillId="0" borderId="0" xfId="0" quotePrefix="false" applyFont="true" applyNumberFormat="true">
      <alignment horizontal="center" vertical="center"/>
    </xf>
    <xf numFmtId="4" fontId="69" fillId="0" borderId="0" xfId="0" quotePrefix="false" applyFont="true" applyNumberFormat="true">
      <alignment horizontal="center" vertical="center"/>
    </xf>
    <xf numFmtId="164" fontId="70" fillId="0" borderId="0" xfId="0" quotePrefix="false" applyFont="true" applyNumberFormat="true">
      <alignment horizontal="center" vertical="center"/>
    </xf>
    <xf numFmtId="4" fontId="71" fillId="0" borderId="0" xfId="0" quotePrefix="false" applyFont="true" applyNumberFormat="true">
      <alignment horizontal="center" vertical="center"/>
    </xf>
    <xf numFmtId="164" fontId="72" fillId="0" borderId="0" xfId="0" quotePrefix="false" applyFont="true" applyNumberFormat="true">
      <alignment horizontal="center" vertical="center"/>
    </xf>
    <xf numFmtId="4" fontId="73" fillId="0" borderId="0" xfId="0" quotePrefix="false" applyFont="true" applyNumberFormat="true">
      <alignment horizontal="center" vertical="center"/>
    </xf>
    <xf numFmtId="164" fontId="74" fillId="0" borderId="0" xfId="0" quotePrefix="false" applyFont="true" applyNumberFormat="true">
      <alignment horizontal="center" vertical="center"/>
    </xf>
    <xf numFmtId="4" fontId="75" fillId="0" borderId="0" xfId="0" quotePrefix="false" applyFont="true" applyNumberFormat="true">
      <alignment horizontal="center" vertical="center"/>
    </xf>
    <xf numFmtId="164" fontId="76" fillId="0" borderId="0" xfId="0" quotePrefix="false" applyFont="true" applyNumberFormat="true">
      <alignment horizontal="center" vertical="center"/>
    </xf>
    <xf numFmtId="4" fontId="77" fillId="0" borderId="0" xfId="0" quotePrefix="false" applyFont="true" applyNumberFormat="true">
      <alignment horizontal="center" vertical="center"/>
    </xf>
    <xf numFmtId="164" fontId="78" fillId="0" borderId="0" xfId="0" quotePrefix="false" applyFont="true" applyNumberFormat="true">
      <alignment horizontal="center" vertical="center"/>
    </xf>
    <xf numFmtId="4" fontId="79" fillId="0" borderId="0" xfId="0" quotePrefix="false" applyFont="true" applyNumberFormat="true">
      <alignment horizontal="center" vertical="center"/>
    </xf>
    <xf numFmtId="164" fontId="80" fillId="0" borderId="0" xfId="0" quotePrefix="false" applyFont="true" applyNumberFormat="true">
      <alignment horizontal="center" vertical="center"/>
    </xf>
    <xf numFmtId="4" fontId="81" fillId="0" borderId="0" xfId="0" quotePrefix="false" applyFont="true" applyNumberFormat="true">
      <alignment horizontal="center" vertical="center"/>
    </xf>
    <xf numFmtId="164" fontId="82" fillId="0" borderId="0" xfId="0" quotePrefix="false" applyFont="true" applyNumberFormat="true">
      <alignment horizontal="center" vertical="center"/>
    </xf>
    <xf numFmtId="4" fontId="83" fillId="0" borderId="0" xfId="0" quotePrefix="false" applyFont="true" applyNumberFormat="true">
      <alignment horizontal="center" vertical="center"/>
    </xf>
    <xf numFmtId="164" fontId="84" fillId="0" borderId="0" xfId="0" quotePrefix="false" applyFont="true" applyNumberFormat="true">
      <alignment horizontal="center" vertical="center"/>
    </xf>
    <xf numFmtId="4" fontId="85" fillId="0" borderId="0" xfId="0" quotePrefix="false" applyFont="true" applyNumberFormat="true">
      <alignment horizontal="center" vertical="center"/>
    </xf>
    <xf numFmtId="164" fontId="86" fillId="0" borderId="0" xfId="0" quotePrefix="false" applyFont="true" applyNumberFormat="true">
      <alignment horizontal="center" vertical="center"/>
    </xf>
    <xf numFmtId="164" fontId="87" fillId="0" borderId="0" xfId="0" quotePrefix="false" applyFont="true" applyNumberFormat="true">
      <alignment horizontal="center" vertical="center" wrapText="true"/>
    </xf>
    <xf numFmtId="0" fontId="8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8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89" fillId="0" borderId="0" xfId="0" quotePrefix="false" applyFont="true">
      <alignment horizontal="center" vertical="center" wrapText="true"/>
    </xf>
    <xf numFmtId="4" fontId="90" fillId="0" borderId="0" xfId="0" quotePrefix="false" applyFont="true" applyNumberFormat="true">
      <alignment horizontal="center" vertical="center"/>
    </xf>
    <xf numFmtId="164" fontId="91" fillId="0" borderId="0" xfId="0" quotePrefix="false" applyFont="true" applyNumberFormat="true">
      <alignment horizontal="center" vertical="center"/>
    </xf>
    <xf numFmtId="164" fontId="92" fillId="0" borderId="0" xfId="0" quotePrefix="false" applyFont="true" applyNumberFormat="true">
      <alignment horizontal="center" vertical="center"/>
    </xf>
    <xf numFmtId="165" fontId="93" fillId="0" borderId="0" xfId="0" quotePrefix="false" applyFont="true" applyNumberFormat="true">
      <alignment horizontal="center" vertical="center"/>
    </xf>
    <xf numFmtId="164" fontId="94" fillId="0" borderId="0" xfId="0" quotePrefix="false" applyFont="true" applyNumberFormat="true">
      <alignment horizontal="center" vertical="center"/>
    </xf>
    <xf numFmtId="164" fontId="95" fillId="0" borderId="0" xfId="0" quotePrefix="false" applyFont="true" applyNumberFormat="true">
      <alignment horizontal="center" vertical="center" wrapText="true"/>
    </xf>
    <xf numFmtId="4" fontId="96" fillId="0" borderId="0" xfId="0" quotePrefix="false" applyFont="true" applyNumberFormat="true">
      <alignment horizontal="center" vertical="center"/>
    </xf>
    <xf numFmtId="164" fontId="97" fillId="0" borderId="0" xfId="0" quotePrefix="false" applyFont="true" applyNumberFormat="true">
      <alignment horizontal="center" vertical="center"/>
    </xf>
    <xf numFmtId="0" fontId="98" fillId="0" borderId="0" xfId="0" quotePrefix="false" applyFont="true">
      <alignment horizontal="center" vertical="center" wrapText="true"/>
    </xf>
    <xf numFmtId="4" fontId="99" fillId="0" borderId="0" xfId="0" quotePrefix="false" applyFont="true" applyNumberFormat="true">
      <alignment horizontal="center" vertical="center"/>
    </xf>
    <xf numFmtId="164" fontId="100" fillId="0" borderId="0" xfId="0" quotePrefix="false" applyFont="true" applyNumberFormat="true">
      <alignment horizontal="center" vertical="center"/>
    </xf>
    <xf numFmtId="164" fontId="101" fillId="0" borderId="0" xfId="0" quotePrefix="false" applyFont="true" applyNumberFormat="true">
      <alignment horizontal="center" vertical="center"/>
    </xf>
    <xf numFmtId="165" fontId="102" fillId="0" borderId="0" xfId="0" quotePrefix="false" applyFont="true" applyNumberFormat="true">
      <alignment horizontal="center" vertical="center"/>
    </xf>
    <xf numFmtId="164" fontId="103" fillId="0" borderId="0" xfId="0" quotePrefix="false" applyFont="true" applyNumberFormat="true">
      <alignment horizontal="center" vertical="center"/>
    </xf>
    <xf numFmtId="164" fontId="104" fillId="0" borderId="0" xfId="0" quotePrefix="false" applyFont="true" applyNumberFormat="true">
      <alignment horizontal="center" vertical="center" wrapText="true"/>
    </xf>
    <xf numFmtId="4" fontId="105" fillId="0" borderId="0" xfId="0" quotePrefix="false" applyFont="true" applyNumberFormat="true">
      <alignment horizontal="center" vertical="center"/>
    </xf>
    <xf numFmtId="164" fontId="106" fillId="0" borderId="0" xfId="0" quotePrefix="false" applyFont="true" applyNumberFormat="true">
      <alignment horizontal="center" vertical="center"/>
    </xf>
    <xf numFmtId="0" fontId="107" fillId="0" borderId="0" xfId="0" quotePrefix="false" applyFont="true">
      <alignment horizontal="center" vertical="center" wrapText="true"/>
    </xf>
    <xf numFmtId="4" fontId="108" fillId="0" borderId="0" xfId="0" quotePrefix="false" applyFont="true" applyNumberFormat="true">
      <alignment horizontal="center" vertical="center"/>
    </xf>
    <xf numFmtId="164" fontId="109" fillId="0" borderId="0" xfId="0" quotePrefix="false" applyFont="true" applyNumberFormat="true">
      <alignment horizontal="center" vertical="center"/>
    </xf>
    <xf numFmtId="164" fontId="110" fillId="0" borderId="0" xfId="0" quotePrefix="false" applyFont="true" applyNumberFormat="true">
      <alignment horizontal="center" vertical="center"/>
    </xf>
    <xf numFmtId="165" fontId="111" fillId="0" borderId="0" xfId="0" quotePrefix="false" applyFont="true" applyNumberFormat="true">
      <alignment horizontal="center" vertical="center"/>
    </xf>
    <xf numFmtId="164" fontId="112" fillId="0" borderId="0" xfId="0" quotePrefix="false" applyFont="true" applyNumberFormat="true">
      <alignment horizontal="center" vertical="center"/>
    </xf>
    <xf numFmtId="164" fontId="113" fillId="0" borderId="0" xfId="0" quotePrefix="false" applyFont="true" applyNumberFormat="true">
      <alignment horizontal="center" vertical="center" wrapText="true"/>
    </xf>
    <xf numFmtId="4" fontId="114" fillId="0" borderId="0" xfId="0" quotePrefix="false" applyFont="true" applyNumberFormat="true">
      <alignment horizontal="center" vertical="center"/>
    </xf>
    <xf numFmtId="164" fontId="115" fillId="0" borderId="0" xfId="0" quotePrefix="false" applyFont="true" applyNumberFormat="true">
      <alignment horizontal="center" vertical="center"/>
    </xf>
    <xf numFmtId="0" fontId="116" fillId="0" borderId="0" xfId="0" quotePrefix="false" applyFont="true">
      <alignment horizontal="center" vertical="center" wrapText="true"/>
    </xf>
    <xf numFmtId="4" fontId="117" fillId="0" borderId="0" xfId="0" quotePrefix="false" applyFont="true" applyNumberFormat="true">
      <alignment horizontal="center" vertical="center"/>
    </xf>
    <xf numFmtId="164" fontId="118" fillId="0" borderId="0" xfId="0" quotePrefix="false" applyFont="true" applyNumberFormat="true">
      <alignment horizontal="center" vertical="center"/>
    </xf>
    <xf numFmtId="164" fontId="119" fillId="0" borderId="0" xfId="0" quotePrefix="false" applyFont="true" applyNumberFormat="true">
      <alignment horizontal="center" vertical="center"/>
    </xf>
    <xf numFmtId="165" fontId="120" fillId="0" borderId="0" xfId="0" quotePrefix="false" applyFont="true" applyNumberFormat="true">
      <alignment horizontal="center" vertical="center"/>
    </xf>
    <xf numFmtId="164" fontId="121" fillId="0" borderId="0" xfId="0" quotePrefix="false" applyFont="true" applyNumberFormat="true">
      <alignment horizontal="center" vertical="center"/>
    </xf>
    <xf numFmtId="164" fontId="122" fillId="0" borderId="0" xfId="0" quotePrefix="false" applyFont="true" applyNumberFormat="true">
      <alignment horizontal="center" vertical="center" wrapText="true"/>
    </xf>
    <xf numFmtId="4" fontId="123" fillId="0" borderId="0" xfId="0" quotePrefix="false" applyFont="true" applyNumberFormat="true">
      <alignment horizontal="center" vertical="center"/>
    </xf>
    <xf numFmtId="164" fontId="124" fillId="0" borderId="0" xfId="0" quotePrefix="false" applyFont="true" applyNumberFormat="true">
      <alignment horizontal="center" vertical="center"/>
    </xf>
    <xf numFmtId="0" fontId="125" fillId="0" borderId="0" xfId="0" quotePrefix="false" applyFont="true">
      <alignment horizontal="center" vertical="center" wrapText="true"/>
    </xf>
    <xf numFmtId="4" fontId="126" fillId="0" borderId="0" xfId="0" quotePrefix="false" applyFont="true" applyNumberFormat="true">
      <alignment horizontal="center" vertical="center"/>
    </xf>
    <xf numFmtId="164" fontId="127" fillId="0" borderId="0" xfId="0" quotePrefix="false" applyFont="true" applyNumberFormat="true">
      <alignment horizontal="center" vertical="center"/>
    </xf>
    <xf numFmtId="164" fontId="128" fillId="0" borderId="0" xfId="0" quotePrefix="false" applyFont="true" applyNumberFormat="true">
      <alignment horizontal="center" vertical="center"/>
    </xf>
    <xf numFmtId="165" fontId="129" fillId="0" borderId="0" xfId="0" quotePrefix="false" applyFont="true" applyNumberFormat="true">
      <alignment horizontal="center" vertical="center"/>
    </xf>
    <xf numFmtId="164" fontId="130" fillId="0" borderId="0" xfId="0" quotePrefix="false" applyFont="true" applyNumberFormat="true">
      <alignment horizontal="center" vertical="center"/>
    </xf>
    <xf numFmtId="164" fontId="131" fillId="0" borderId="0" xfId="0" quotePrefix="false" applyFont="true" applyNumberFormat="true">
      <alignment horizontal="center" vertical="center" wrapText="true"/>
    </xf>
    <xf numFmtId="4" fontId="132" fillId="0" borderId="0" xfId="0" quotePrefix="false" applyFont="true" applyNumberFormat="true">
      <alignment horizontal="center" vertical="center"/>
    </xf>
    <xf numFmtId="164" fontId="133" fillId="0" borderId="0" xfId="0" quotePrefix="false" applyFont="true" applyNumberFormat="true">
      <alignment horizontal="center" vertical="center"/>
    </xf>
    <xf numFmtId="0" fontId="134" fillId="0" borderId="0" xfId="0" quotePrefix="false" applyFont="true">
      <alignment horizontal="center" vertical="center" wrapText="true"/>
    </xf>
    <xf numFmtId="4" fontId="135" fillId="0" borderId="0" xfId="0" quotePrefix="false" applyFont="true" applyNumberFormat="true">
      <alignment horizontal="center" vertical="center"/>
    </xf>
    <xf numFmtId="164" fontId="136" fillId="0" borderId="0" xfId="0" quotePrefix="false" applyFont="true" applyNumberFormat="true">
      <alignment horizontal="center" vertical="center"/>
    </xf>
    <xf numFmtId="164" fontId="137" fillId="0" borderId="0" xfId="0" quotePrefix="false" applyFont="true" applyNumberFormat="true">
      <alignment horizontal="center" vertical="center"/>
    </xf>
    <xf numFmtId="165" fontId="138" fillId="0" borderId="0" xfId="0" quotePrefix="false" applyFont="true" applyNumberFormat="true">
      <alignment horizontal="center" vertical="center"/>
    </xf>
    <xf numFmtId="164" fontId="139" fillId="0" borderId="0" xfId="0" quotePrefix="false" applyFont="true" applyNumberFormat="true">
      <alignment horizontal="center" vertical="center"/>
    </xf>
    <xf numFmtId="164" fontId="140" fillId="0" borderId="0" xfId="0" quotePrefix="false" applyFont="true" applyNumberFormat="true">
      <alignment horizontal="center" vertical="center" wrapText="true"/>
    </xf>
    <xf numFmtId="4" fontId="141" fillId="0" borderId="0" xfId="0" quotePrefix="false" applyFont="true" applyNumberFormat="true">
      <alignment horizontal="center" vertical="center"/>
    </xf>
    <xf numFmtId="164" fontId="142" fillId="0" borderId="0" xfId="0" quotePrefix="false" applyFont="true" applyNumberFormat="true">
      <alignment horizontal="center" vertical="center"/>
    </xf>
    <xf numFmtId="0" fontId="143" fillId="0" borderId="0" xfId="0" quotePrefix="false" applyFont="true">
      <alignment horizontal="center" vertical="center" wrapText="true"/>
    </xf>
    <xf numFmtId="4" fontId="144" fillId="0" borderId="0" xfId="0" quotePrefix="false" applyFont="true" applyNumberFormat="true">
      <alignment horizontal="center" vertical="center"/>
    </xf>
    <xf numFmtId="164" fontId="145" fillId="0" borderId="0" xfId="0" quotePrefix="false" applyFont="true" applyNumberFormat="true">
      <alignment horizontal="center" vertical="center"/>
    </xf>
    <xf numFmtId="164" fontId="146" fillId="0" borderId="0" xfId="0" quotePrefix="false" applyFont="true" applyNumberFormat="true">
      <alignment horizontal="center" vertical="center"/>
    </xf>
    <xf numFmtId="165" fontId="147" fillId="0" borderId="0" xfId="0" quotePrefix="false" applyFont="true" applyNumberFormat="true">
      <alignment horizontal="center" vertical="center"/>
    </xf>
    <xf numFmtId="164" fontId="148" fillId="0" borderId="0" xfId="0" quotePrefix="false" applyFont="true" applyNumberFormat="true">
      <alignment horizontal="center" vertical="center"/>
    </xf>
    <xf numFmtId="164" fontId="149" fillId="0" borderId="0" xfId="0" quotePrefix="false" applyFont="true" applyNumberFormat="true">
      <alignment horizontal="center" vertical="center" wrapText="true"/>
    </xf>
    <xf numFmtId="4" fontId="150" fillId="0" borderId="0" xfId="0" quotePrefix="false" applyFont="true" applyNumberFormat="true">
      <alignment horizontal="center" vertical="center"/>
    </xf>
    <xf numFmtId="164" fontId="151" fillId="0" borderId="0" xfId="0" quotePrefix="false" applyFont="true" applyNumberFormat="true">
      <alignment horizontal="center" vertical="center"/>
    </xf>
    <xf numFmtId="0" fontId="152" fillId="0" borderId="0" xfId="0" quotePrefix="false" applyFont="true">
      <alignment horizontal="center" vertical="center" wrapText="true"/>
    </xf>
    <xf numFmtId="4" fontId="153" fillId="0" borderId="0" xfId="0" quotePrefix="false" applyFont="true" applyNumberFormat="true">
      <alignment horizontal="center" vertical="center"/>
    </xf>
    <xf numFmtId="164" fontId="154" fillId="0" borderId="0" xfId="0" quotePrefix="false" applyFont="true" applyNumberFormat="true">
      <alignment horizontal="center" vertical="center"/>
    </xf>
    <xf numFmtId="164" fontId="155" fillId="0" borderId="0" xfId="0" quotePrefix="false" applyFont="true" applyNumberFormat="true">
      <alignment horizontal="center" vertical="center"/>
    </xf>
    <xf numFmtId="165" fontId="156" fillId="0" borderId="0" xfId="0" quotePrefix="false" applyFont="true" applyNumberFormat="true">
      <alignment horizontal="center" vertical="center"/>
    </xf>
    <xf numFmtId="164" fontId="157" fillId="0" borderId="0" xfId="0" quotePrefix="false" applyFont="true" applyNumberFormat="true">
      <alignment horizontal="center" vertical="center"/>
    </xf>
    <xf numFmtId="164" fontId="158" fillId="0" borderId="0" xfId="0" quotePrefix="false" applyFont="true" applyNumberFormat="true">
      <alignment horizontal="center" vertical="center" wrapText="true"/>
    </xf>
    <xf numFmtId="4" fontId="159" fillId="0" borderId="0" xfId="0" quotePrefix="false" applyFont="true" applyNumberFormat="true">
      <alignment horizontal="center" vertical="center"/>
    </xf>
    <xf numFmtId="164" fontId="160" fillId="0" borderId="0" xfId="0" quotePrefix="false" applyFont="true" applyNumberFormat="true">
      <alignment horizontal="center" vertical="center"/>
    </xf>
    <xf numFmtId="0" fontId="161" fillId="0" borderId="0" xfId="0" quotePrefix="false" applyFont="true">
      <alignment horizontal="center" vertical="center" wrapText="true"/>
    </xf>
    <xf numFmtId="4" fontId="162" fillId="0" borderId="0" xfId="0" quotePrefix="false" applyFont="true" applyNumberFormat="true">
      <alignment horizontal="center" vertical="center"/>
    </xf>
    <xf numFmtId="164" fontId="163" fillId="0" borderId="0" xfId="0" quotePrefix="false" applyFont="true" applyNumberFormat="true">
      <alignment horizontal="center" vertical="center"/>
    </xf>
    <xf numFmtId="164" fontId="164" fillId="0" borderId="0" xfId="0" quotePrefix="false" applyFont="true" applyNumberFormat="true">
      <alignment horizontal="center" vertical="center"/>
    </xf>
    <xf numFmtId="165" fontId="165" fillId="0" borderId="0" xfId="0" quotePrefix="false" applyFont="true" applyNumberFormat="true">
      <alignment horizontal="center" vertical="center"/>
    </xf>
    <xf numFmtId="164" fontId="166" fillId="0" borderId="0" xfId="0" quotePrefix="false" applyFont="true" applyNumberFormat="true">
      <alignment horizontal="center" vertical="center"/>
    </xf>
    <xf numFmtId="164" fontId="167" fillId="0" borderId="0" xfId="0" quotePrefix="false" applyFont="true" applyNumberFormat="true">
      <alignment horizontal="center" vertical="center" wrapText="true"/>
    </xf>
    <xf numFmtId="4" fontId="168" fillId="0" borderId="0" xfId="0" quotePrefix="false" applyFont="true" applyNumberFormat="true">
      <alignment horizontal="center" vertical="center"/>
    </xf>
    <xf numFmtId="164" fontId="169" fillId="0" borderId="0" xfId="0" quotePrefix="false" applyFont="true" applyNumberFormat="true">
      <alignment horizontal="center" vertical="center"/>
    </xf>
    <xf numFmtId="0" fontId="170" fillId="0" borderId="0" xfId="0" quotePrefix="false" applyFont="true">
      <alignment horizontal="center" vertical="center" wrapText="true"/>
    </xf>
    <xf numFmtId="4" fontId="171" fillId="0" borderId="0" xfId="0" quotePrefix="false" applyFont="true" applyNumberFormat="true">
      <alignment horizontal="center" vertical="center"/>
    </xf>
    <xf numFmtId="164" fontId="172" fillId="0" borderId="0" xfId="0" quotePrefix="false" applyFont="true" applyNumberFormat="true">
      <alignment horizontal="center" vertical="center"/>
    </xf>
    <xf numFmtId="164" fontId="173" fillId="0" borderId="0" xfId="0" quotePrefix="false" applyFont="true" applyNumberFormat="true">
      <alignment horizontal="center" vertical="center"/>
    </xf>
    <xf numFmtId="165" fontId="174" fillId="0" borderId="0" xfId="0" quotePrefix="false" applyFont="true" applyNumberFormat="true">
      <alignment horizontal="center" vertical="center"/>
    </xf>
    <xf numFmtId="164" fontId="175" fillId="0" borderId="0" xfId="0" quotePrefix="false" applyFont="true" applyNumberFormat="true">
      <alignment horizontal="center" vertical="center"/>
    </xf>
    <xf numFmtId="164" fontId="176" fillId="0" borderId="0" xfId="0" quotePrefix="false" applyFont="true" applyNumberFormat="true">
      <alignment horizontal="center" vertical="center" wrapText="true"/>
    </xf>
    <xf numFmtId="4" fontId="177" fillId="0" borderId="0" xfId="0" quotePrefix="false" applyFont="true" applyNumberFormat="true">
      <alignment horizontal="center" vertical="center"/>
    </xf>
    <xf numFmtId="164" fontId="178" fillId="0" borderId="0" xfId="0" quotePrefix="false" applyFont="true" applyNumberFormat="true">
      <alignment horizontal="center" vertical="center"/>
    </xf>
    <xf numFmtId="0" fontId="179" fillId="0" borderId="0" xfId="0" quotePrefix="false" applyFont="true">
      <alignment horizontal="center" vertical="center" wrapText="true"/>
    </xf>
    <xf numFmtId="4" fontId="180" fillId="0" borderId="0" xfId="0" quotePrefix="false" applyFont="true" applyNumberFormat="true">
      <alignment horizontal="center" vertical="center"/>
    </xf>
    <xf numFmtId="164" fontId="181" fillId="0" borderId="0" xfId="0" quotePrefix="false" applyFont="true" applyNumberFormat="true">
      <alignment horizontal="center" vertical="center"/>
    </xf>
    <xf numFmtId="164" fontId="182" fillId="0" borderId="0" xfId="0" quotePrefix="false" applyFont="true" applyNumberFormat="true">
      <alignment horizontal="center" vertical="center"/>
    </xf>
    <xf numFmtId="165" fontId="183" fillId="0" borderId="0" xfId="0" quotePrefix="false" applyFont="true" applyNumberFormat="true">
      <alignment horizontal="center" vertical="center"/>
    </xf>
    <xf numFmtId="164" fontId="184" fillId="0" borderId="0" xfId="0" quotePrefix="false" applyFont="true" applyNumberFormat="true">
      <alignment horizontal="center" vertical="center"/>
    </xf>
    <xf numFmtId="164" fontId="185" fillId="0" borderId="0" xfId="0" quotePrefix="false" applyFont="true" applyNumberFormat="true">
      <alignment horizontal="center" vertical="center" wrapText="true"/>
    </xf>
    <xf numFmtId="4" fontId="186" fillId="0" borderId="0" xfId="0" quotePrefix="false" applyFont="true" applyNumberFormat="true">
      <alignment horizontal="center" vertical="center"/>
    </xf>
    <xf numFmtId="164" fontId="187" fillId="0" borderId="0" xfId="0" quotePrefix="false" applyFont="true" applyNumberFormat="true">
      <alignment horizontal="center" vertical="center"/>
    </xf>
    <xf numFmtId="0" fontId="188" fillId="0" borderId="0" xfId="0" quotePrefix="false" applyFont="true">
      <alignment horizontal="center" vertical="center" wrapText="true"/>
    </xf>
    <xf numFmtId="4" fontId="189" fillId="0" borderId="0" xfId="0" quotePrefix="false" applyFont="true" applyNumberFormat="true">
      <alignment horizontal="center" vertical="center"/>
    </xf>
    <xf numFmtId="164" fontId="190" fillId="0" borderId="0" xfId="0" quotePrefix="false" applyFont="true" applyNumberFormat="true">
      <alignment horizontal="center" vertical="center"/>
    </xf>
    <xf numFmtId="164" fontId="191" fillId="0" borderId="0" xfId="0" quotePrefix="false" applyFont="true" applyNumberFormat="true">
      <alignment horizontal="center" vertical="center"/>
    </xf>
    <xf numFmtId="165" fontId="192" fillId="0" borderId="0" xfId="0" quotePrefix="false" applyFont="true" applyNumberFormat="true">
      <alignment horizontal="center" vertical="center"/>
    </xf>
    <xf numFmtId="164" fontId="193" fillId="0" borderId="0" xfId="0" quotePrefix="false" applyFont="true" applyNumberFormat="true">
      <alignment horizontal="center" vertical="center"/>
    </xf>
    <xf numFmtId="164" fontId="194" fillId="0" borderId="0" xfId="0" quotePrefix="false" applyFont="true" applyNumberFormat="true">
      <alignment horizontal="center" vertical="center" wrapText="true"/>
    </xf>
    <xf numFmtId="4" fontId="195" fillId="0" borderId="0" xfId="0" quotePrefix="false" applyFont="true" applyNumberFormat="true">
      <alignment horizontal="center" vertical="center"/>
    </xf>
    <xf numFmtId="164" fontId="196" fillId="0" borderId="0" xfId="0" quotePrefix="false" applyFont="true" applyNumberFormat="true">
      <alignment horizontal="center" vertical="center"/>
    </xf>
    <xf numFmtId="0" fontId="197" fillId="0" borderId="0" xfId="0" quotePrefix="false" applyFont="true">
      <alignment horizontal="center" vertical="center" wrapText="true"/>
    </xf>
    <xf numFmtId="4" fontId="198" fillId="0" borderId="0" xfId="0" quotePrefix="false" applyFont="true" applyNumberFormat="true">
      <alignment horizontal="center" vertical="center"/>
    </xf>
    <xf numFmtId="164" fontId="199" fillId="0" borderId="0" xfId="0" quotePrefix="false" applyFont="true" applyNumberFormat="true">
      <alignment horizontal="center" vertical="center"/>
    </xf>
    <xf numFmtId="164" fontId="200" fillId="0" borderId="0" xfId="0" quotePrefix="false" applyFont="true" applyNumberFormat="true">
      <alignment horizontal="center" vertical="center"/>
    </xf>
    <xf numFmtId="165" fontId="201" fillId="0" borderId="0" xfId="0" quotePrefix="false" applyFont="true" applyNumberFormat="true">
      <alignment horizontal="center" vertical="center"/>
    </xf>
    <xf numFmtId="164" fontId="202" fillId="0" borderId="0" xfId="0" quotePrefix="false" applyFont="true" applyNumberFormat="true">
      <alignment horizontal="center" vertical="center"/>
    </xf>
    <xf numFmtId="164" fontId="203" fillId="0" borderId="0" xfId="0" quotePrefix="false" applyFont="true" applyNumberFormat="true">
      <alignment horizontal="center" vertical="center" wrapText="true"/>
    </xf>
    <xf numFmtId="4" fontId="204" fillId="0" borderId="0" xfId="0" quotePrefix="false" applyFont="true" applyNumberFormat="true">
      <alignment horizontal="center" vertical="center"/>
    </xf>
    <xf numFmtId="164" fontId="205" fillId="0" borderId="0" xfId="0" quotePrefix="false" applyFont="true" applyNumberFormat="true">
      <alignment horizontal="center" vertical="center"/>
    </xf>
    <xf numFmtId="0" fontId="206" fillId="0" borderId="0" xfId="0" quotePrefix="false" applyFont="true">
      <alignment horizontal="center" vertical="center" wrapText="true"/>
    </xf>
    <xf numFmtId="4" fontId="207" fillId="0" borderId="0" xfId="0" quotePrefix="false" applyFont="true" applyNumberFormat="true">
      <alignment horizontal="center" vertical="center"/>
    </xf>
    <xf numFmtId="164" fontId="208" fillId="0" borderId="0" xfId="0" quotePrefix="false" applyFont="true" applyNumberFormat="true">
      <alignment horizontal="center" vertical="center"/>
    </xf>
    <xf numFmtId="164" fontId="209" fillId="0" borderId="0" xfId="0" quotePrefix="false" applyFont="true" applyNumberFormat="true">
      <alignment horizontal="center" vertical="center"/>
    </xf>
    <xf numFmtId="165" fontId="210" fillId="0" borderId="0" xfId="0" quotePrefix="false" applyFont="true" applyNumberFormat="true">
      <alignment horizontal="center" vertical="center"/>
    </xf>
    <xf numFmtId="164" fontId="211" fillId="0" borderId="0" xfId="0" quotePrefix="false" applyFont="true" applyNumberFormat="true">
      <alignment horizontal="center" vertical="center"/>
    </xf>
    <xf numFmtId="164" fontId="212" fillId="0" borderId="0" xfId="0" quotePrefix="false" applyFont="true" applyNumberFormat="true">
      <alignment horizontal="center" vertical="center" wrapText="true"/>
    </xf>
    <xf numFmtId="4" fontId="213" fillId="0" borderId="0" xfId="0" quotePrefix="false" applyFont="true" applyNumberFormat="true">
      <alignment horizontal="center" vertical="center"/>
    </xf>
    <xf numFmtId="164" fontId="214" fillId="0" borderId="0" xfId="0" quotePrefix="false" applyFont="true" applyNumberFormat="true">
      <alignment horizontal="center" vertical="center"/>
    </xf>
    <xf numFmtId="0" fontId="215" fillId="0" borderId="0" xfId="0" quotePrefix="false" applyFont="true">
      <alignment horizontal="center" vertical="center" wrapText="true"/>
    </xf>
    <xf numFmtId="4" fontId="216" fillId="0" borderId="0" xfId="0" quotePrefix="false" applyFont="true" applyNumberFormat="true">
      <alignment horizontal="center" vertical="center"/>
    </xf>
    <xf numFmtId="164" fontId="217" fillId="0" borderId="0" xfId="0" quotePrefix="false" applyFont="true" applyNumberFormat="true">
      <alignment horizontal="center" vertical="center"/>
    </xf>
    <xf numFmtId="164" fontId="218" fillId="0" borderId="0" xfId="0" quotePrefix="false" applyFont="true" applyNumberFormat="true">
      <alignment horizontal="center" vertical="center"/>
    </xf>
    <xf numFmtId="165" fontId="219" fillId="0" borderId="0" xfId="0" quotePrefix="false" applyFont="true" applyNumberFormat="true">
      <alignment horizontal="center" vertical="center"/>
    </xf>
    <xf numFmtId="164" fontId="220" fillId="0" borderId="0" xfId="0" quotePrefix="false" applyFont="true" applyNumberFormat="true">
      <alignment horizontal="center" vertical="center"/>
    </xf>
    <xf numFmtId="164" fontId="221" fillId="0" borderId="0" xfId="0" quotePrefix="false" applyFont="true" applyNumberFormat="true">
      <alignment horizontal="center" vertical="center" wrapText="true"/>
    </xf>
    <xf numFmtId="4" fontId="222" fillId="0" borderId="0" xfId="0" quotePrefix="false" applyFont="true" applyNumberFormat="true">
      <alignment horizontal="center" vertical="center"/>
    </xf>
    <xf numFmtId="164" fontId="223" fillId="0" borderId="0" xfId="0" quotePrefix="false" applyFont="true" applyNumberFormat="true">
      <alignment horizontal="center" vertical="center"/>
    </xf>
    <xf numFmtId="0" fontId="224" fillId="0" borderId="0" xfId="0" quotePrefix="false" applyFont="true">
      <alignment horizontal="center" vertical="center" wrapText="true"/>
    </xf>
    <xf numFmtId="4" fontId="225" fillId="0" borderId="0" xfId="0" quotePrefix="false" applyFont="true" applyNumberFormat="true">
      <alignment horizontal="center" vertical="center"/>
    </xf>
    <xf numFmtId="164" fontId="226" fillId="0" borderId="0" xfId="0" quotePrefix="false" applyFont="true" applyNumberFormat="true">
      <alignment horizontal="center" vertical="center"/>
    </xf>
    <xf numFmtId="164" fontId="227" fillId="0" borderId="0" xfId="0" quotePrefix="false" applyFont="true" applyNumberFormat="true">
      <alignment horizontal="center" vertical="center"/>
    </xf>
    <xf numFmtId="165" fontId="228" fillId="0" borderId="0" xfId="0" quotePrefix="false" applyFont="true" applyNumberFormat="true">
      <alignment horizontal="center" vertical="center"/>
    </xf>
    <xf numFmtId="164" fontId="229" fillId="0" borderId="0" xfId="0" quotePrefix="false" applyFont="true" applyNumberFormat="true">
      <alignment horizontal="center" vertical="center"/>
    </xf>
    <xf numFmtId="164" fontId="230" fillId="0" borderId="0" xfId="0" quotePrefix="false" applyFont="true" applyNumberFormat="true">
      <alignment horizontal="center" vertical="center" wrapText="true"/>
    </xf>
    <xf numFmtId="4" fontId="231" fillId="0" borderId="0" xfId="0" quotePrefix="false" applyFont="true" applyNumberFormat="true">
      <alignment horizontal="center" vertical="center"/>
    </xf>
    <xf numFmtId="164" fontId="232" fillId="0" borderId="0" xfId="0" quotePrefix="false" applyFont="true" applyNumberFormat="true">
      <alignment horizontal="center" vertical="center"/>
    </xf>
    <xf numFmtId="0" fontId="233" fillId="0" borderId="0" xfId="0" quotePrefix="false" applyFont="true">
      <alignment horizontal="center" vertical="center" wrapText="true"/>
    </xf>
    <xf numFmtId="4" fontId="234" fillId="0" borderId="0" xfId="0" quotePrefix="false" applyFont="true" applyNumberFormat="true">
      <alignment horizontal="center" vertical="center"/>
    </xf>
    <xf numFmtId="164" fontId="235" fillId="0" borderId="0" xfId="0" quotePrefix="false" applyFont="true" applyNumberFormat="true">
      <alignment horizontal="center" vertical="center"/>
    </xf>
    <xf numFmtId="164" fontId="236" fillId="0" borderId="0" xfId="0" quotePrefix="false" applyFont="true" applyNumberFormat="true">
      <alignment horizontal="center" vertical="center"/>
    </xf>
    <xf numFmtId="165" fontId="237" fillId="0" borderId="0" xfId="0" quotePrefix="false" applyFont="true" applyNumberFormat="true">
      <alignment horizontal="center" vertical="center"/>
    </xf>
    <xf numFmtId="164" fontId="238" fillId="0" borderId="0" xfId="0" quotePrefix="false" applyFont="true" applyNumberFormat="true">
      <alignment horizontal="center" vertical="center"/>
    </xf>
    <xf numFmtId="164" fontId="239" fillId="0" borderId="0" xfId="0" quotePrefix="false" applyFont="true" applyNumberFormat="true">
      <alignment horizontal="center" vertical="center" wrapText="true"/>
    </xf>
    <xf numFmtId="4" fontId="240" fillId="0" borderId="0" xfId="0" quotePrefix="false" applyFont="true" applyNumberFormat="true">
      <alignment horizontal="center" vertical="center"/>
    </xf>
    <xf numFmtId="164" fontId="241" fillId="0" borderId="0" xfId="0" quotePrefix="false" applyFont="true" applyNumberFormat="true">
      <alignment horizontal="center" vertical="center"/>
    </xf>
    <xf numFmtId="0" fontId="242" fillId="0" borderId="0" xfId="0" quotePrefix="false" applyFont="true">
      <alignment horizontal="center" vertical="center" wrapText="true"/>
    </xf>
    <xf numFmtId="4" fontId="243" fillId="0" borderId="0" xfId="0" quotePrefix="false" applyFont="true" applyNumberFormat="true">
      <alignment horizontal="center" vertical="center"/>
    </xf>
    <xf numFmtId="164" fontId="244" fillId="0" borderId="0" xfId="0" quotePrefix="false" applyFont="true" applyNumberFormat="true">
      <alignment horizontal="center" vertical="center"/>
    </xf>
    <xf numFmtId="164" fontId="245" fillId="0" borderId="0" xfId="0" quotePrefix="false" applyFont="true" applyNumberFormat="true">
      <alignment horizontal="center" vertical="center"/>
    </xf>
    <xf numFmtId="165" fontId="246" fillId="0" borderId="0" xfId="0" quotePrefix="false" applyFont="true" applyNumberFormat="true">
      <alignment horizontal="center" vertical="center"/>
    </xf>
    <xf numFmtId="164" fontId="247" fillId="0" borderId="0" xfId="0" quotePrefix="false" applyFont="true" applyNumberFormat="true">
      <alignment horizontal="center" vertical="center"/>
    </xf>
    <xf numFmtId="164" fontId="248" fillId="0" borderId="0" xfId="0" quotePrefix="false" applyFont="true" applyNumberFormat="true">
      <alignment horizontal="center" vertical="center" wrapText="true"/>
    </xf>
    <xf numFmtId="4" fontId="249" fillId="0" borderId="0" xfId="0" quotePrefix="false" applyFont="true" applyNumberFormat="true">
      <alignment horizontal="center" vertical="center"/>
    </xf>
    <xf numFmtId="164" fontId="250" fillId="0" borderId="0" xfId="0" quotePrefix="false" applyFont="true" applyNumberFormat="true">
      <alignment horizontal="center" vertical="center"/>
    </xf>
    <xf numFmtId="0" fontId="251" fillId="0" borderId="0" xfId="0" quotePrefix="false" applyFont="true">
      <alignment horizontal="center" vertical="center" wrapText="true"/>
    </xf>
    <xf numFmtId="4" fontId="252" fillId="0" borderId="0" xfId="0" quotePrefix="false" applyFont="true" applyNumberFormat="true">
      <alignment horizontal="center" vertical="center"/>
    </xf>
    <xf numFmtId="164" fontId="253" fillId="0" borderId="0" xfId="0" quotePrefix="false" applyFont="true" applyNumberFormat="true">
      <alignment horizontal="center" vertical="center"/>
    </xf>
    <xf numFmtId="164" fontId="254" fillId="0" borderId="0" xfId="0" quotePrefix="false" applyFont="true" applyNumberFormat="true">
      <alignment horizontal="center" vertical="center"/>
    </xf>
    <xf numFmtId="165" fontId="255" fillId="0" borderId="0" xfId="0" quotePrefix="false" applyFont="true" applyNumberFormat="true">
      <alignment horizontal="center" vertical="center"/>
    </xf>
    <xf numFmtId="164" fontId="256" fillId="0" borderId="0" xfId="0" quotePrefix="false" applyFont="true" applyNumberFormat="true">
      <alignment horizontal="center" vertical="center"/>
    </xf>
    <xf numFmtId="164" fontId="257" fillId="0" borderId="0" xfId="0" quotePrefix="false" applyFont="true" applyNumberFormat="true">
      <alignment horizontal="center" vertical="center" wrapText="true"/>
    </xf>
    <xf numFmtId="4" fontId="258" fillId="0" borderId="0" xfId="0" quotePrefix="false" applyFont="true" applyNumberFormat="true">
      <alignment horizontal="center" vertical="center"/>
    </xf>
    <xf numFmtId="164" fontId="259" fillId="0" borderId="0" xfId="0" quotePrefix="false" applyFont="true" applyNumberFormat="true">
      <alignment horizontal="center" vertical="center"/>
    </xf>
    <xf numFmtId="0" fontId="260" fillId="0" borderId="0" xfId="0" quotePrefix="false" applyFont="true">
      <alignment horizontal="center" vertical="center" wrapText="true"/>
    </xf>
    <xf numFmtId="4" fontId="261" fillId="0" borderId="0" xfId="0" quotePrefix="false" applyFont="true" applyNumberFormat="true">
      <alignment horizontal="center" vertical="center"/>
    </xf>
    <xf numFmtId="164" fontId="262" fillId="0" borderId="0" xfId="0" quotePrefix="false" applyFont="true" applyNumberFormat="true">
      <alignment horizontal="center" vertical="center"/>
    </xf>
    <xf numFmtId="164" fontId="263" fillId="0" borderId="0" xfId="0" quotePrefix="false" applyFont="true" applyNumberFormat="true">
      <alignment horizontal="center" vertical="center"/>
    </xf>
    <xf numFmtId="165" fontId="264" fillId="0" borderId="0" xfId="0" quotePrefix="false" applyFont="true" applyNumberFormat="true">
      <alignment horizontal="center" vertical="center"/>
    </xf>
    <xf numFmtId="164" fontId="265" fillId="0" borderId="0" xfId="0" quotePrefix="false" applyFont="true" applyNumberFormat="true">
      <alignment horizontal="center" vertical="center"/>
    </xf>
    <xf numFmtId="164" fontId="266" fillId="0" borderId="0" xfId="0" quotePrefix="false" applyFont="true" applyNumberFormat="true">
      <alignment horizontal="center" vertical="center" wrapText="true"/>
    </xf>
    <xf numFmtId="4" fontId="267" fillId="0" borderId="0" xfId="0" quotePrefix="false" applyFont="true" applyNumberFormat="true">
      <alignment horizontal="center" vertical="center"/>
    </xf>
    <xf numFmtId="164" fontId="268" fillId="0" borderId="0" xfId="0" quotePrefix="false" applyFont="true" applyNumberFormat="true">
      <alignment horizontal="center" vertical="center"/>
    </xf>
    <xf numFmtId="0" fontId="269" fillId="0" borderId="0" xfId="0" quotePrefix="false" applyFont="true">
      <alignment horizontal="center" vertical="center" wrapText="true"/>
    </xf>
    <xf numFmtId="4" fontId="270" fillId="0" borderId="0" xfId="0" quotePrefix="false" applyFont="true" applyNumberFormat="true">
      <alignment horizontal="center" vertical="center"/>
    </xf>
    <xf numFmtId="164" fontId="271" fillId="0" borderId="0" xfId="0" quotePrefix="false" applyFont="true" applyNumberFormat="true">
      <alignment horizontal="center" vertical="center"/>
    </xf>
    <xf numFmtId="164" fontId="272" fillId="0" borderId="0" xfId="0" quotePrefix="false" applyFont="true" applyNumberFormat="true">
      <alignment horizontal="center" vertical="center"/>
    </xf>
    <xf numFmtId="165" fontId="273" fillId="0" borderId="0" xfId="0" quotePrefix="false" applyFont="true" applyNumberFormat="true">
      <alignment horizontal="center" vertical="center"/>
    </xf>
    <xf numFmtId="164" fontId="274" fillId="0" borderId="0" xfId="0" quotePrefix="false" applyFont="true" applyNumberFormat="true">
      <alignment horizontal="center" vertical="center"/>
    </xf>
    <xf numFmtId="164" fontId="275" fillId="0" borderId="0" xfId="0" quotePrefix="false" applyFont="true" applyNumberFormat="true">
      <alignment horizontal="center" vertical="center" wrapText="true"/>
    </xf>
    <xf numFmtId="4" fontId="276" fillId="0" borderId="0" xfId="0" quotePrefix="false" applyFont="true" applyNumberFormat="true">
      <alignment horizontal="center" vertical="center"/>
    </xf>
    <xf numFmtId="164" fontId="277" fillId="0" borderId="0" xfId="0" quotePrefix="false" applyFont="true" applyNumberFormat="true">
      <alignment horizontal="center" vertical="center"/>
    </xf>
    <xf numFmtId="0" fontId="278" fillId="0" borderId="0" xfId="0" quotePrefix="false" applyFont="true">
      <alignment horizontal="center" vertical="center" wrapText="true"/>
    </xf>
    <xf numFmtId="4" fontId="279" fillId="0" borderId="0" xfId="0" quotePrefix="false" applyFont="true" applyNumberFormat="true">
      <alignment horizontal="center" vertical="center"/>
    </xf>
    <xf numFmtId="164" fontId="280" fillId="0" borderId="0" xfId="0" quotePrefix="false" applyFont="true" applyNumberFormat="true">
      <alignment horizontal="center" vertical="center"/>
    </xf>
    <xf numFmtId="164" fontId="281" fillId="0" borderId="0" xfId="0" quotePrefix="false" applyFont="true" applyNumberFormat="true">
      <alignment horizontal="center" vertical="center"/>
    </xf>
    <xf numFmtId="165" fontId="282" fillId="0" borderId="0" xfId="0" quotePrefix="false" applyFont="true" applyNumberFormat="true">
      <alignment horizontal="center" vertical="center"/>
    </xf>
    <xf numFmtId="164" fontId="283" fillId="0" borderId="0" xfId="0" quotePrefix="false" applyFont="true" applyNumberFormat="true">
      <alignment horizontal="center" vertical="center"/>
    </xf>
    <xf numFmtId="164" fontId="284" fillId="0" borderId="0" xfId="0" quotePrefix="false" applyFont="true" applyNumberFormat="true">
      <alignment horizontal="center" vertical="center" wrapText="true"/>
    </xf>
    <xf numFmtId="4" fontId="285" fillId="0" borderId="0" xfId="0" quotePrefix="false" applyFont="true" applyNumberFormat="true">
      <alignment horizontal="center" vertical="center"/>
    </xf>
    <xf numFmtId="164" fontId="286" fillId="0" borderId="0" xfId="0" quotePrefix="false" applyFont="true" applyNumberFormat="true">
      <alignment horizontal="center" vertical="center"/>
    </xf>
    <xf numFmtId="0" fontId="287" fillId="0" borderId="0" xfId="0" quotePrefix="false" applyFont="true">
      <alignment horizontal="center" vertical="center" wrapText="true"/>
    </xf>
    <xf numFmtId="4" fontId="288" fillId="0" borderId="0" xfId="0" quotePrefix="false" applyFont="true" applyNumberFormat="true">
      <alignment horizontal="center" vertical="center"/>
    </xf>
    <xf numFmtId="164" fontId="289" fillId="0" borderId="0" xfId="0" quotePrefix="false" applyFont="true" applyNumberFormat="true">
      <alignment horizontal="center" vertical="center"/>
    </xf>
    <xf numFmtId="164" fontId="290" fillId="0" borderId="0" xfId="0" quotePrefix="false" applyFont="true" applyNumberFormat="true">
      <alignment horizontal="center" vertical="center"/>
    </xf>
    <xf numFmtId="165" fontId="291" fillId="0" borderId="0" xfId="0" quotePrefix="false" applyFont="true" applyNumberFormat="true">
      <alignment horizontal="center" vertical="center"/>
    </xf>
    <xf numFmtId="164" fontId="292" fillId="0" borderId="0" xfId="0" quotePrefix="false" applyFont="true" applyNumberFormat="true">
      <alignment horizontal="center" vertical="center"/>
    </xf>
    <xf numFmtId="164" fontId="293" fillId="0" borderId="0" xfId="0" quotePrefix="false" applyFont="true" applyNumberFormat="true">
      <alignment horizontal="center" vertical="center" wrapText="true"/>
    </xf>
    <xf numFmtId="4" fontId="294" fillId="0" borderId="0" xfId="0" quotePrefix="false" applyFont="true" applyNumberFormat="true">
      <alignment horizontal="center" vertical="center"/>
    </xf>
    <xf numFmtId="164" fontId="295" fillId="0" borderId="0" xfId="0" quotePrefix="false" applyFont="true" applyNumberFormat="true">
      <alignment horizontal="center" vertical="center"/>
    </xf>
    <xf numFmtId="0" fontId="296" fillId="0" borderId="0" xfId="0" quotePrefix="false" applyFont="true">
      <alignment horizontal="center" vertical="center" wrapText="true"/>
    </xf>
    <xf numFmtId="4" fontId="297" fillId="0" borderId="0" xfId="0" quotePrefix="false" applyFont="true" applyNumberFormat="true">
      <alignment horizontal="center" vertical="center"/>
    </xf>
    <xf numFmtId="164" fontId="298" fillId="0" borderId="0" xfId="0" quotePrefix="false" applyFont="true" applyNumberFormat="true">
      <alignment horizontal="center" vertical="center"/>
    </xf>
    <xf numFmtId="164" fontId="299" fillId="0" borderId="0" xfId="0" quotePrefix="false" applyFont="true" applyNumberFormat="true">
      <alignment horizontal="center" vertical="center"/>
    </xf>
    <xf numFmtId="165" fontId="300" fillId="0" borderId="0" xfId="0" quotePrefix="false" applyFont="true" applyNumberFormat="true">
      <alignment horizontal="center" vertical="center"/>
    </xf>
    <xf numFmtId="164" fontId="301" fillId="0" borderId="0" xfId="0" quotePrefix="false" applyFont="true" applyNumberFormat="true">
      <alignment horizontal="center" vertical="center"/>
    </xf>
    <xf numFmtId="164" fontId="302" fillId="0" borderId="0" xfId="0" quotePrefix="false" applyFont="true" applyNumberFormat="true">
      <alignment horizontal="center" vertical="center" wrapText="true"/>
    </xf>
    <xf numFmtId="4" fontId="303" fillId="0" borderId="0" xfId="0" quotePrefix="false" applyFont="true" applyNumberFormat="true">
      <alignment horizontal="center" vertical="center"/>
    </xf>
    <xf numFmtId="164" fontId="304" fillId="0" borderId="0" xfId="0" quotePrefix="false" applyFont="true" applyNumberFormat="true">
      <alignment horizontal="center" vertical="center"/>
    </xf>
    <xf numFmtId="0" fontId="305" fillId="0" borderId="0" xfId="0" quotePrefix="false" applyFont="true">
      <alignment horizontal="center" vertical="center" wrapText="true"/>
    </xf>
    <xf numFmtId="4" fontId="306" fillId="0" borderId="0" xfId="0" quotePrefix="false" applyFont="true" applyNumberFormat="true">
      <alignment horizontal="center" vertical="center"/>
    </xf>
    <xf numFmtId="164" fontId="307" fillId="0" borderId="0" xfId="0" quotePrefix="false" applyFont="true" applyNumberFormat="true">
      <alignment horizontal="center" vertical="center"/>
    </xf>
    <xf numFmtId="164" fontId="308" fillId="0" borderId="0" xfId="0" quotePrefix="false" applyFont="true" applyNumberFormat="true">
      <alignment horizontal="center" vertical="center"/>
    </xf>
    <xf numFmtId="165" fontId="309" fillId="0" borderId="0" xfId="0" quotePrefix="false" applyFont="true" applyNumberFormat="true">
      <alignment horizontal="center" vertical="center"/>
    </xf>
    <xf numFmtId="164" fontId="310" fillId="0" borderId="0" xfId="0" quotePrefix="false" applyFont="true" applyNumberFormat="true">
      <alignment horizontal="center" vertical="center"/>
    </xf>
    <xf numFmtId="164" fontId="311" fillId="0" borderId="0" xfId="0" quotePrefix="false" applyFont="true" applyNumberFormat="true">
      <alignment horizontal="center" vertical="center" wrapText="true"/>
    </xf>
    <xf numFmtId="4" fontId="312" fillId="0" borderId="0" xfId="0" quotePrefix="false" applyFont="true" applyNumberFormat="true">
      <alignment horizontal="center" vertical="center"/>
    </xf>
    <xf numFmtId="164" fontId="313" fillId="0" borderId="0" xfId="0" quotePrefix="false" applyFont="true" applyNumberFormat="true">
      <alignment horizontal="center" vertical="center"/>
    </xf>
    <xf numFmtId="0" fontId="314" fillId="0" borderId="0" xfId="0" quotePrefix="false" applyFont="true">
      <alignment horizontal="center" vertical="center" wrapText="true"/>
    </xf>
    <xf numFmtId="4" fontId="315" fillId="0" borderId="0" xfId="0" quotePrefix="false" applyFont="true" applyNumberFormat="true">
      <alignment horizontal="center" vertical="center"/>
    </xf>
    <xf numFmtId="164" fontId="316" fillId="0" borderId="0" xfId="0" quotePrefix="false" applyFont="true" applyNumberFormat="true">
      <alignment horizontal="center" vertical="center"/>
    </xf>
    <xf numFmtId="164" fontId="317" fillId="0" borderId="0" xfId="0" quotePrefix="false" applyFont="true" applyNumberFormat="true">
      <alignment horizontal="center" vertical="center"/>
    </xf>
    <xf numFmtId="165" fontId="318" fillId="0" borderId="0" xfId="0" quotePrefix="false" applyFont="true" applyNumberFormat="true">
      <alignment horizontal="center" vertical="center"/>
    </xf>
    <xf numFmtId="164" fontId="319" fillId="0" borderId="0" xfId="0" quotePrefix="false" applyFont="true" applyNumberFormat="true">
      <alignment horizontal="center" vertical="center"/>
    </xf>
    <xf numFmtId="164" fontId="320" fillId="0" borderId="0" xfId="0" quotePrefix="false" applyFont="true" applyNumberFormat="true">
      <alignment horizontal="center" vertical="center" wrapText="true"/>
    </xf>
    <xf numFmtId="4" fontId="321" fillId="0" borderId="0" xfId="0" quotePrefix="false" applyFont="true" applyNumberFormat="true">
      <alignment horizontal="center" vertical="center"/>
    </xf>
    <xf numFmtId="164" fontId="322" fillId="0" borderId="0" xfId="0" quotePrefix="false" applyFont="true" applyNumberFormat="true">
      <alignment horizontal="center" vertical="center"/>
    </xf>
    <xf numFmtId="164" fontId="323" fillId="0" borderId="0" xfId="0" quotePrefix="false" applyFont="true" applyNumberFormat="true">
      <alignment horizontal="center" vertical="center" wrapText="true"/>
    </xf>
    <xf numFmtId="0" fontId="32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32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325" fillId="0" borderId="0" xfId="0" quotePrefix="false" applyFont="true">
      <alignment horizontal="center" vertical="center" wrapText="true"/>
    </xf>
    <xf numFmtId="4" fontId="326" fillId="0" borderId="0" xfId="0" quotePrefix="false" applyFont="true" applyNumberFormat="true">
      <alignment horizontal="center" vertical="center"/>
    </xf>
    <xf numFmtId="164" fontId="327" fillId="0" borderId="0" xfId="0" quotePrefix="false" applyFont="true" applyNumberFormat="true">
      <alignment horizontal="center" vertical="center"/>
    </xf>
    <xf numFmtId="164" fontId="328" fillId="0" borderId="0" xfId="0" quotePrefix="false" applyFont="true" applyNumberFormat="true">
      <alignment horizontal="center" vertical="center"/>
    </xf>
    <xf numFmtId="165" fontId="329" fillId="0" borderId="0" xfId="0" quotePrefix="false" applyFont="true" applyNumberFormat="true">
      <alignment horizontal="center" vertical="center"/>
    </xf>
    <xf numFmtId="164" fontId="330" fillId="0" borderId="0" xfId="0" quotePrefix="false" applyFont="true" applyNumberFormat="true">
      <alignment horizontal="center" vertical="center"/>
    </xf>
    <xf numFmtId="164" fontId="331" fillId="0" borderId="0" xfId="0" quotePrefix="false" applyFont="true" applyNumberFormat="true">
      <alignment horizontal="center" vertical="center" wrapText="true"/>
    </xf>
    <xf numFmtId="4" fontId="332" fillId="0" borderId="0" xfId="0" quotePrefix="false" applyFont="true" applyNumberFormat="true">
      <alignment horizontal="center" vertical="center"/>
    </xf>
    <xf numFmtId="164" fontId="333" fillId="0" borderId="0" xfId="0" quotePrefix="false" applyFont="true" applyNumberFormat="true">
      <alignment horizontal="center" vertical="center"/>
    </xf>
    <xf numFmtId="0" fontId="334" fillId="0" borderId="0" xfId="0" quotePrefix="false" applyFont="true">
      <alignment horizontal="center" vertical="center" wrapText="true"/>
    </xf>
    <xf numFmtId="4" fontId="335" fillId="0" borderId="0" xfId="0" quotePrefix="false" applyFont="true" applyNumberFormat="true">
      <alignment horizontal="center" vertical="center"/>
    </xf>
    <xf numFmtId="164" fontId="336" fillId="0" borderId="0" xfId="0" quotePrefix="false" applyFont="true" applyNumberFormat="true">
      <alignment horizontal="center" vertical="center"/>
    </xf>
    <xf numFmtId="164" fontId="337" fillId="0" borderId="0" xfId="0" quotePrefix="false" applyFont="true" applyNumberFormat="true">
      <alignment horizontal="center" vertical="center"/>
    </xf>
    <xf numFmtId="165" fontId="338" fillId="0" borderId="0" xfId="0" quotePrefix="false" applyFont="true" applyNumberFormat="true">
      <alignment horizontal="center" vertical="center"/>
    </xf>
    <xf numFmtId="164" fontId="339" fillId="0" borderId="0" xfId="0" quotePrefix="false" applyFont="true" applyNumberFormat="true">
      <alignment horizontal="center" vertical="center"/>
    </xf>
    <xf numFmtId="164" fontId="340" fillId="0" borderId="0" xfId="0" quotePrefix="false" applyFont="true" applyNumberFormat="true">
      <alignment horizontal="center" vertical="center" wrapText="true"/>
    </xf>
    <xf numFmtId="4" fontId="341" fillId="0" borderId="0" xfId="0" quotePrefix="false" applyFont="true" applyNumberFormat="true">
      <alignment horizontal="center" vertical="center"/>
    </xf>
    <xf numFmtId="164" fontId="342" fillId="0" borderId="0" xfId="0" quotePrefix="false" applyFont="true" applyNumberFormat="true">
      <alignment horizontal="center" vertical="center"/>
    </xf>
    <xf numFmtId="0" fontId="343" fillId="0" borderId="0" xfId="0" quotePrefix="false" applyFont="true">
      <alignment horizontal="center" vertical="center" wrapText="true"/>
    </xf>
    <xf numFmtId="4" fontId="344" fillId="0" borderId="0" xfId="0" quotePrefix="false" applyFont="true" applyNumberFormat="true">
      <alignment horizontal="center" vertical="center"/>
    </xf>
    <xf numFmtId="164" fontId="345" fillId="0" borderId="0" xfId="0" quotePrefix="false" applyFont="true" applyNumberFormat="true">
      <alignment horizontal="center" vertical="center"/>
    </xf>
    <xf numFmtId="164" fontId="346" fillId="0" borderId="0" xfId="0" quotePrefix="false" applyFont="true" applyNumberFormat="true">
      <alignment horizontal="center" vertical="center"/>
    </xf>
    <xf numFmtId="165" fontId="347" fillId="0" borderId="0" xfId="0" quotePrefix="false" applyFont="true" applyNumberFormat="true">
      <alignment horizontal="center" vertical="center"/>
    </xf>
    <xf numFmtId="164" fontId="348" fillId="0" borderId="0" xfId="0" quotePrefix="false" applyFont="true" applyNumberFormat="true">
      <alignment horizontal="center" vertical="center"/>
    </xf>
    <xf numFmtId="164" fontId="349" fillId="0" borderId="0" xfId="0" quotePrefix="false" applyFont="true" applyNumberFormat="true">
      <alignment horizontal="center" vertical="center" wrapText="true"/>
    </xf>
    <xf numFmtId="4" fontId="350" fillId="0" borderId="0" xfId="0" quotePrefix="false" applyFont="true" applyNumberFormat="true">
      <alignment horizontal="center" vertical="center"/>
    </xf>
    <xf numFmtId="164" fontId="351" fillId="0" borderId="0" xfId="0" quotePrefix="false" applyFont="true" applyNumberFormat="true">
      <alignment horizontal="center" vertical="center"/>
    </xf>
    <xf numFmtId="0" fontId="352" fillId="0" borderId="0" xfId="0" quotePrefix="false" applyFont="true">
      <alignment horizontal="center" vertical="center" wrapText="true"/>
    </xf>
    <xf numFmtId="4" fontId="353" fillId="0" borderId="0" xfId="0" quotePrefix="false" applyFont="true" applyNumberFormat="true">
      <alignment horizontal="center" vertical="center"/>
    </xf>
    <xf numFmtId="164" fontId="354" fillId="0" borderId="0" xfId="0" quotePrefix="false" applyFont="true" applyNumberFormat="true">
      <alignment horizontal="center" vertical="center"/>
    </xf>
    <xf numFmtId="164" fontId="355" fillId="0" borderId="0" xfId="0" quotePrefix="false" applyFont="true" applyNumberFormat="true">
      <alignment horizontal="center" vertical="center"/>
    </xf>
    <xf numFmtId="165" fontId="356" fillId="0" borderId="0" xfId="0" quotePrefix="false" applyFont="true" applyNumberFormat="true">
      <alignment horizontal="center" vertical="center"/>
    </xf>
    <xf numFmtId="164" fontId="357" fillId="0" borderId="0" xfId="0" quotePrefix="false" applyFont="true" applyNumberFormat="true">
      <alignment horizontal="center" vertical="center"/>
    </xf>
    <xf numFmtId="164" fontId="358" fillId="0" borderId="0" xfId="0" quotePrefix="false" applyFont="true" applyNumberFormat="true">
      <alignment horizontal="center" vertical="center" wrapText="true"/>
    </xf>
    <xf numFmtId="4" fontId="359" fillId="0" borderId="0" xfId="0" quotePrefix="false" applyFont="true" applyNumberFormat="true">
      <alignment horizontal="center" vertical="center"/>
    </xf>
    <xf numFmtId="164" fontId="360" fillId="0" borderId="0" xfId="0" quotePrefix="false" applyFont="true" applyNumberFormat="true">
      <alignment horizontal="center" vertical="center"/>
    </xf>
    <xf numFmtId="0" fontId="361" fillId="0" borderId="0" xfId="0" quotePrefix="false" applyFont="true">
      <alignment horizontal="center" vertical="center" wrapText="true"/>
    </xf>
    <xf numFmtId="4" fontId="362" fillId="0" borderId="0" xfId="0" quotePrefix="false" applyFont="true" applyNumberFormat="true">
      <alignment horizontal="center" vertical="center"/>
    </xf>
    <xf numFmtId="164" fontId="363" fillId="0" borderId="0" xfId="0" quotePrefix="false" applyFont="true" applyNumberFormat="true">
      <alignment horizontal="center" vertical="center"/>
    </xf>
    <xf numFmtId="164" fontId="364" fillId="0" borderId="0" xfId="0" quotePrefix="false" applyFont="true" applyNumberFormat="true">
      <alignment horizontal="center" vertical="center"/>
    </xf>
    <xf numFmtId="165" fontId="365" fillId="0" borderId="0" xfId="0" quotePrefix="false" applyFont="true" applyNumberFormat="true">
      <alignment horizontal="center" vertical="center"/>
    </xf>
    <xf numFmtId="164" fontId="366" fillId="0" borderId="0" xfId="0" quotePrefix="false" applyFont="true" applyNumberFormat="true">
      <alignment horizontal="center" vertical="center"/>
    </xf>
    <xf numFmtId="164" fontId="367" fillId="0" borderId="0" xfId="0" quotePrefix="false" applyFont="true" applyNumberFormat="true">
      <alignment horizontal="center" vertical="center" wrapText="true"/>
    </xf>
    <xf numFmtId="4" fontId="368" fillId="0" borderId="0" xfId="0" quotePrefix="false" applyFont="true" applyNumberFormat="true">
      <alignment horizontal="center" vertical="center"/>
    </xf>
    <xf numFmtId="164" fontId="369" fillId="0" borderId="0" xfId="0" quotePrefix="false" applyFont="true" applyNumberFormat="true">
      <alignment horizontal="center" vertical="center"/>
    </xf>
    <xf numFmtId="0" fontId="370" fillId="0" borderId="0" xfId="0" quotePrefix="false" applyFont="true">
      <alignment horizontal="center" vertical="center" wrapText="true"/>
    </xf>
    <xf numFmtId="4" fontId="371" fillId="0" borderId="0" xfId="0" quotePrefix="false" applyFont="true" applyNumberFormat="true">
      <alignment horizontal="center" vertical="center"/>
    </xf>
    <xf numFmtId="164" fontId="372" fillId="0" borderId="0" xfId="0" quotePrefix="false" applyFont="true" applyNumberFormat="true">
      <alignment horizontal="center" vertical="center"/>
    </xf>
    <xf numFmtId="164" fontId="373" fillId="0" borderId="0" xfId="0" quotePrefix="false" applyFont="true" applyNumberFormat="true">
      <alignment horizontal="center" vertical="center"/>
    </xf>
    <xf numFmtId="165" fontId="374" fillId="0" borderId="0" xfId="0" quotePrefix="false" applyFont="true" applyNumberFormat="true">
      <alignment horizontal="center" vertical="center"/>
    </xf>
    <xf numFmtId="164" fontId="375" fillId="0" borderId="0" xfId="0" quotePrefix="false" applyFont="true" applyNumberFormat="true">
      <alignment horizontal="center" vertical="center"/>
    </xf>
    <xf numFmtId="164" fontId="376" fillId="0" borderId="0" xfId="0" quotePrefix="false" applyFont="true" applyNumberFormat="true">
      <alignment horizontal="center" vertical="center" wrapText="true"/>
    </xf>
    <xf numFmtId="4" fontId="377" fillId="0" borderId="0" xfId="0" quotePrefix="false" applyFont="true" applyNumberFormat="true">
      <alignment horizontal="center" vertical="center"/>
    </xf>
    <xf numFmtId="164" fontId="378" fillId="0" borderId="0" xfId="0" quotePrefix="false" applyFont="true" applyNumberFormat="true">
      <alignment horizontal="center" vertical="center"/>
    </xf>
    <xf numFmtId="0" fontId="379" fillId="0" borderId="0" xfId="0" quotePrefix="false" applyFont="true">
      <alignment horizontal="center" vertical="center" wrapText="true"/>
    </xf>
    <xf numFmtId="4" fontId="380" fillId="0" borderId="0" xfId="0" quotePrefix="false" applyFont="true" applyNumberFormat="true">
      <alignment horizontal="center" vertical="center"/>
    </xf>
    <xf numFmtId="164" fontId="381" fillId="0" borderId="0" xfId="0" quotePrefix="false" applyFont="true" applyNumberFormat="true">
      <alignment horizontal="center" vertical="center"/>
    </xf>
    <xf numFmtId="164" fontId="382" fillId="0" borderId="0" xfId="0" quotePrefix="false" applyFont="true" applyNumberFormat="true">
      <alignment horizontal="center" vertical="center"/>
    </xf>
    <xf numFmtId="165" fontId="383" fillId="0" borderId="0" xfId="0" quotePrefix="false" applyFont="true" applyNumberFormat="true">
      <alignment horizontal="center" vertical="center"/>
    </xf>
    <xf numFmtId="164" fontId="384" fillId="0" borderId="0" xfId="0" quotePrefix="false" applyFont="true" applyNumberFormat="true">
      <alignment horizontal="center" vertical="center"/>
    </xf>
    <xf numFmtId="164" fontId="385" fillId="0" borderId="0" xfId="0" quotePrefix="false" applyFont="true" applyNumberFormat="true">
      <alignment horizontal="center" vertical="center" wrapText="true"/>
    </xf>
    <xf numFmtId="4" fontId="386" fillId="0" borderId="0" xfId="0" quotePrefix="false" applyFont="true" applyNumberFormat="true">
      <alignment horizontal="center" vertical="center"/>
    </xf>
    <xf numFmtId="164" fontId="387" fillId="0" borderId="0" xfId="0" quotePrefix="false" applyFont="true" applyNumberFormat="true">
      <alignment horizontal="center" vertical="center"/>
    </xf>
    <xf numFmtId="0" fontId="388" fillId="0" borderId="0" xfId="0" quotePrefix="false" applyFont="true">
      <alignment horizontal="center" vertical="center" wrapText="true"/>
    </xf>
    <xf numFmtId="4" fontId="389" fillId="0" borderId="0" xfId="0" quotePrefix="false" applyFont="true" applyNumberFormat="true">
      <alignment horizontal="center" vertical="center"/>
    </xf>
    <xf numFmtId="164" fontId="390" fillId="0" borderId="0" xfId="0" quotePrefix="false" applyFont="true" applyNumberFormat="true">
      <alignment horizontal="center" vertical="center"/>
    </xf>
    <xf numFmtId="164" fontId="391" fillId="0" borderId="0" xfId="0" quotePrefix="false" applyFont="true" applyNumberFormat="true">
      <alignment horizontal="center" vertical="center"/>
    </xf>
    <xf numFmtId="165" fontId="392" fillId="0" borderId="0" xfId="0" quotePrefix="false" applyFont="true" applyNumberFormat="true">
      <alignment horizontal="center" vertical="center"/>
    </xf>
    <xf numFmtId="164" fontId="393" fillId="0" borderId="0" xfId="0" quotePrefix="false" applyFont="true" applyNumberFormat="true">
      <alignment horizontal="center" vertical="center"/>
    </xf>
    <xf numFmtId="164" fontId="394" fillId="0" borderId="0" xfId="0" quotePrefix="false" applyFont="true" applyNumberFormat="true">
      <alignment horizontal="center" vertical="center" wrapText="true"/>
    </xf>
    <xf numFmtId="4" fontId="395" fillId="0" borderId="0" xfId="0" quotePrefix="false" applyFont="true" applyNumberFormat="true">
      <alignment horizontal="center" vertical="center"/>
    </xf>
    <xf numFmtId="164" fontId="396" fillId="0" borderId="0" xfId="0" quotePrefix="false" applyFont="true" applyNumberFormat="true">
      <alignment horizontal="center" vertical="center"/>
    </xf>
    <xf numFmtId="0" fontId="397" fillId="0" borderId="0" xfId="0" quotePrefix="false" applyFont="true">
      <alignment horizontal="center" vertical="center" wrapText="true"/>
    </xf>
    <xf numFmtId="4" fontId="398" fillId="0" borderId="0" xfId="0" quotePrefix="false" applyFont="true" applyNumberFormat="true">
      <alignment horizontal="center" vertical="center"/>
    </xf>
    <xf numFmtId="164" fontId="399" fillId="0" borderId="0" xfId="0" quotePrefix="false" applyFont="true" applyNumberFormat="true">
      <alignment horizontal="center" vertical="center"/>
    </xf>
    <xf numFmtId="164" fontId="400" fillId="0" borderId="0" xfId="0" quotePrefix="false" applyFont="true" applyNumberFormat="true">
      <alignment horizontal="center" vertical="center"/>
    </xf>
    <xf numFmtId="165" fontId="401" fillId="0" borderId="0" xfId="0" quotePrefix="false" applyFont="true" applyNumberFormat="true">
      <alignment horizontal="center" vertical="center"/>
    </xf>
    <xf numFmtId="164" fontId="402" fillId="0" borderId="0" xfId="0" quotePrefix="false" applyFont="true" applyNumberFormat="true">
      <alignment horizontal="center" vertical="center"/>
    </xf>
    <xf numFmtId="164" fontId="403" fillId="0" borderId="0" xfId="0" quotePrefix="false" applyFont="true" applyNumberFormat="true">
      <alignment horizontal="center" vertical="center" wrapText="true"/>
    </xf>
    <xf numFmtId="4" fontId="404" fillId="0" borderId="0" xfId="0" quotePrefix="false" applyFont="true" applyNumberFormat="true">
      <alignment horizontal="center" vertical="center"/>
    </xf>
    <xf numFmtId="164" fontId="405" fillId="0" borderId="0" xfId="0" quotePrefix="false" applyFont="true" applyNumberFormat="true">
      <alignment horizontal="center" vertical="center"/>
    </xf>
    <xf numFmtId="0" fontId="406" fillId="0" borderId="0" xfId="0" quotePrefix="false" applyFont="true">
      <alignment horizontal="center" vertical="center" wrapText="true"/>
    </xf>
    <xf numFmtId="4" fontId="407" fillId="0" borderId="0" xfId="0" quotePrefix="false" applyFont="true" applyNumberFormat="true">
      <alignment horizontal="center" vertical="center"/>
    </xf>
    <xf numFmtId="164" fontId="408" fillId="0" borderId="0" xfId="0" quotePrefix="false" applyFont="true" applyNumberFormat="true">
      <alignment horizontal="center" vertical="center"/>
    </xf>
    <xf numFmtId="164" fontId="409" fillId="0" borderId="0" xfId="0" quotePrefix="false" applyFont="true" applyNumberFormat="true">
      <alignment horizontal="center" vertical="center"/>
    </xf>
    <xf numFmtId="165" fontId="410" fillId="0" borderId="0" xfId="0" quotePrefix="false" applyFont="true" applyNumberFormat="true">
      <alignment horizontal="center" vertical="center"/>
    </xf>
    <xf numFmtId="164" fontId="411" fillId="0" borderId="0" xfId="0" quotePrefix="false" applyFont="true" applyNumberFormat="true">
      <alignment horizontal="center" vertical="center"/>
    </xf>
    <xf numFmtId="164" fontId="412" fillId="0" borderId="0" xfId="0" quotePrefix="false" applyFont="true" applyNumberFormat="true">
      <alignment horizontal="center" vertical="center" wrapText="true"/>
    </xf>
    <xf numFmtId="4" fontId="413" fillId="0" borderId="0" xfId="0" quotePrefix="false" applyFont="true" applyNumberFormat="true">
      <alignment horizontal="center" vertical="center"/>
    </xf>
    <xf numFmtId="164" fontId="414" fillId="0" borderId="0" xfId="0" quotePrefix="false" applyFont="true" applyNumberFormat="true">
      <alignment horizontal="center" vertical="center"/>
    </xf>
    <xf numFmtId="0" fontId="415" fillId="0" borderId="0" xfId="0" quotePrefix="false" applyFont="true">
      <alignment horizontal="center" vertical="center" wrapText="true"/>
    </xf>
    <xf numFmtId="4" fontId="416" fillId="0" borderId="0" xfId="0" quotePrefix="false" applyFont="true" applyNumberFormat="true">
      <alignment horizontal="center" vertical="center"/>
    </xf>
    <xf numFmtId="164" fontId="417" fillId="0" borderId="0" xfId="0" quotePrefix="false" applyFont="true" applyNumberFormat="true">
      <alignment horizontal="center" vertical="center"/>
    </xf>
    <xf numFmtId="164" fontId="418" fillId="0" borderId="0" xfId="0" quotePrefix="false" applyFont="true" applyNumberFormat="true">
      <alignment horizontal="center" vertical="center"/>
    </xf>
    <xf numFmtId="165" fontId="419" fillId="0" borderId="0" xfId="0" quotePrefix="false" applyFont="true" applyNumberFormat="true">
      <alignment horizontal="center" vertical="center"/>
    </xf>
    <xf numFmtId="164" fontId="420" fillId="0" borderId="0" xfId="0" quotePrefix="false" applyFont="true" applyNumberFormat="true">
      <alignment horizontal="center" vertical="center"/>
    </xf>
    <xf numFmtId="164" fontId="421" fillId="0" borderId="0" xfId="0" quotePrefix="false" applyFont="true" applyNumberFormat="true">
      <alignment horizontal="center" vertical="center" wrapText="true"/>
    </xf>
    <xf numFmtId="4" fontId="422" fillId="0" borderId="0" xfId="0" quotePrefix="false" applyFont="true" applyNumberFormat="true">
      <alignment horizontal="center" vertical="center"/>
    </xf>
    <xf numFmtId="164" fontId="423" fillId="0" borderId="0" xfId="0" quotePrefix="false" applyFont="true" applyNumberFormat="true">
      <alignment horizontal="center" vertical="center"/>
    </xf>
    <xf numFmtId="0" fontId="424" fillId="0" borderId="0" xfId="0" quotePrefix="false" applyFont="true">
      <alignment horizontal="center" vertical="center" wrapText="true"/>
    </xf>
    <xf numFmtId="4" fontId="425" fillId="0" borderId="0" xfId="0" quotePrefix="false" applyFont="true" applyNumberFormat="true">
      <alignment horizontal="center" vertical="center"/>
    </xf>
    <xf numFmtId="164" fontId="426" fillId="0" borderId="0" xfId="0" quotePrefix="false" applyFont="true" applyNumberFormat="true">
      <alignment horizontal="center" vertical="center"/>
    </xf>
    <xf numFmtId="164" fontId="427" fillId="0" borderId="0" xfId="0" quotePrefix="false" applyFont="true" applyNumberFormat="true">
      <alignment horizontal="center" vertical="center"/>
    </xf>
    <xf numFmtId="165" fontId="428" fillId="0" borderId="0" xfId="0" quotePrefix="false" applyFont="true" applyNumberFormat="true">
      <alignment horizontal="center" vertical="center"/>
    </xf>
    <xf numFmtId="164" fontId="429" fillId="0" borderId="0" xfId="0" quotePrefix="false" applyFont="true" applyNumberFormat="true">
      <alignment horizontal="center" vertical="center"/>
    </xf>
    <xf numFmtId="164" fontId="430" fillId="0" borderId="0" xfId="0" quotePrefix="false" applyFont="true" applyNumberFormat="true">
      <alignment horizontal="center" vertical="center" wrapText="true"/>
    </xf>
    <xf numFmtId="4" fontId="431" fillId="0" borderId="0" xfId="0" quotePrefix="false" applyFont="true" applyNumberFormat="true">
      <alignment horizontal="center" vertical="center"/>
    </xf>
    <xf numFmtId="164" fontId="432" fillId="0" borderId="0" xfId="0" quotePrefix="false" applyFont="true" applyNumberFormat="true">
      <alignment horizontal="center" vertical="center"/>
    </xf>
    <xf numFmtId="0" fontId="433" fillId="0" borderId="0" xfId="0" quotePrefix="false" applyFont="true">
      <alignment horizontal="center" vertical="center" wrapText="true"/>
    </xf>
    <xf numFmtId="4" fontId="434" fillId="0" borderId="0" xfId="0" quotePrefix="false" applyFont="true" applyNumberFormat="true">
      <alignment horizontal="center" vertical="center"/>
    </xf>
    <xf numFmtId="164" fontId="435" fillId="0" borderId="0" xfId="0" quotePrefix="false" applyFont="true" applyNumberFormat="true">
      <alignment horizontal="center" vertical="center"/>
    </xf>
    <xf numFmtId="164" fontId="436" fillId="0" borderId="0" xfId="0" quotePrefix="false" applyFont="true" applyNumberFormat="true">
      <alignment horizontal="center" vertical="center"/>
    </xf>
    <xf numFmtId="165" fontId="437" fillId="0" borderId="0" xfId="0" quotePrefix="false" applyFont="true" applyNumberFormat="true">
      <alignment horizontal="center" vertical="center"/>
    </xf>
    <xf numFmtId="164" fontId="438" fillId="0" borderId="0" xfId="0" quotePrefix="false" applyFont="true" applyNumberFormat="true">
      <alignment horizontal="center" vertical="center"/>
    </xf>
    <xf numFmtId="164" fontId="439" fillId="0" borderId="0" xfId="0" quotePrefix="false" applyFont="true" applyNumberFormat="true">
      <alignment horizontal="center" vertical="center" wrapText="true"/>
    </xf>
    <xf numFmtId="4" fontId="440" fillId="0" borderId="0" xfId="0" quotePrefix="false" applyFont="true" applyNumberFormat="true">
      <alignment horizontal="center" vertical="center"/>
    </xf>
    <xf numFmtId="164" fontId="441" fillId="0" borderId="0" xfId="0" quotePrefix="false" applyFont="true" applyNumberFormat="true">
      <alignment horizontal="center" vertical="center"/>
    </xf>
    <xf numFmtId="0" fontId="442" fillId="0" borderId="0" xfId="0" quotePrefix="false" applyFont="true">
      <alignment horizontal="center" vertical="center" wrapText="true"/>
    </xf>
    <xf numFmtId="4" fontId="443" fillId="0" borderId="0" xfId="0" quotePrefix="false" applyFont="true" applyNumberFormat="true">
      <alignment horizontal="center" vertical="center"/>
    </xf>
    <xf numFmtId="164" fontId="444" fillId="0" borderId="0" xfId="0" quotePrefix="false" applyFont="true" applyNumberFormat="true">
      <alignment horizontal="center" vertical="center"/>
    </xf>
    <xf numFmtId="164" fontId="445" fillId="0" borderId="0" xfId="0" quotePrefix="false" applyFont="true" applyNumberFormat="true">
      <alignment horizontal="center" vertical="center"/>
    </xf>
    <xf numFmtId="165" fontId="446" fillId="0" borderId="0" xfId="0" quotePrefix="false" applyFont="true" applyNumberFormat="true">
      <alignment horizontal="center" vertical="center"/>
    </xf>
    <xf numFmtId="164" fontId="447" fillId="0" borderId="0" xfId="0" quotePrefix="false" applyFont="true" applyNumberFormat="true">
      <alignment horizontal="center" vertical="center"/>
    </xf>
    <xf numFmtId="164" fontId="448" fillId="0" borderId="0" xfId="0" quotePrefix="false" applyFont="true" applyNumberFormat="true">
      <alignment horizontal="center" vertical="center" wrapText="true"/>
    </xf>
    <xf numFmtId="4" fontId="449" fillId="0" borderId="0" xfId="0" quotePrefix="false" applyFont="true" applyNumberFormat="true">
      <alignment horizontal="center" vertical="center"/>
    </xf>
    <xf numFmtId="164" fontId="450" fillId="0" borderId="0" xfId="0" quotePrefix="false" applyFont="true" applyNumberFormat="true">
      <alignment horizontal="center" vertical="center"/>
    </xf>
    <xf numFmtId="0" fontId="451" fillId="0" borderId="0" xfId="0" quotePrefix="false" applyFont="true">
      <alignment horizontal="center" vertical="center" wrapText="true"/>
    </xf>
    <xf numFmtId="4" fontId="452" fillId="0" borderId="0" xfId="0" quotePrefix="false" applyFont="true" applyNumberFormat="true">
      <alignment horizontal="center" vertical="center"/>
    </xf>
    <xf numFmtId="164" fontId="453" fillId="0" borderId="0" xfId="0" quotePrefix="false" applyFont="true" applyNumberFormat="true">
      <alignment horizontal="center" vertical="center"/>
    </xf>
    <xf numFmtId="164" fontId="454" fillId="0" borderId="0" xfId="0" quotePrefix="false" applyFont="true" applyNumberFormat="true">
      <alignment horizontal="center" vertical="center"/>
    </xf>
    <xf numFmtId="165" fontId="455" fillId="0" borderId="0" xfId="0" quotePrefix="false" applyFont="true" applyNumberFormat="true">
      <alignment horizontal="center" vertical="center"/>
    </xf>
    <xf numFmtId="164" fontId="456" fillId="0" borderId="0" xfId="0" quotePrefix="false" applyFont="true" applyNumberFormat="true">
      <alignment horizontal="center" vertical="center"/>
    </xf>
    <xf numFmtId="164" fontId="457" fillId="0" borderId="0" xfId="0" quotePrefix="false" applyFont="true" applyNumberFormat="true">
      <alignment horizontal="center" vertical="center" wrapText="true"/>
    </xf>
    <xf numFmtId="4" fontId="458" fillId="0" borderId="0" xfId="0" quotePrefix="false" applyFont="true" applyNumberFormat="true">
      <alignment horizontal="center" vertical="center"/>
    </xf>
    <xf numFmtId="164" fontId="459" fillId="0" borderId="0" xfId="0" quotePrefix="false" applyFont="true" applyNumberFormat="true">
      <alignment horizontal="center" vertical="center"/>
    </xf>
    <xf numFmtId="0" fontId="460" fillId="0" borderId="0" xfId="0" quotePrefix="false" applyFont="true">
      <alignment horizontal="center" vertical="center" wrapText="true"/>
    </xf>
    <xf numFmtId="4" fontId="461" fillId="0" borderId="0" xfId="0" quotePrefix="false" applyFont="true" applyNumberFormat="true">
      <alignment horizontal="center" vertical="center"/>
    </xf>
    <xf numFmtId="164" fontId="462" fillId="0" borderId="0" xfId="0" quotePrefix="false" applyFont="true" applyNumberFormat="true">
      <alignment horizontal="center" vertical="center"/>
    </xf>
    <xf numFmtId="164" fontId="463" fillId="0" borderId="0" xfId="0" quotePrefix="false" applyFont="true" applyNumberFormat="true">
      <alignment horizontal="center" vertical="center"/>
    </xf>
    <xf numFmtId="165" fontId="464" fillId="0" borderId="0" xfId="0" quotePrefix="false" applyFont="true" applyNumberFormat="true">
      <alignment horizontal="center" vertical="center"/>
    </xf>
    <xf numFmtId="164" fontId="465" fillId="0" borderId="0" xfId="0" quotePrefix="false" applyFont="true" applyNumberFormat="true">
      <alignment horizontal="center" vertical="center"/>
    </xf>
    <xf numFmtId="164" fontId="466" fillId="0" borderId="0" xfId="0" quotePrefix="false" applyFont="true" applyNumberFormat="true">
      <alignment horizontal="center" vertical="center" wrapText="true"/>
    </xf>
    <xf numFmtId="4" fontId="467" fillId="0" borderId="0" xfId="0" quotePrefix="false" applyFont="true" applyNumberFormat="true">
      <alignment horizontal="center" vertical="center"/>
    </xf>
    <xf numFmtId="164" fontId="468" fillId="0" borderId="0" xfId="0" quotePrefix="false" applyFont="true" applyNumberFormat="true">
      <alignment horizontal="center" vertical="center"/>
    </xf>
    <xf numFmtId="0" fontId="469" fillId="0" borderId="0" xfId="0" quotePrefix="false" applyFont="true">
      <alignment horizontal="center" vertical="center" wrapText="true"/>
    </xf>
    <xf numFmtId="4" fontId="470" fillId="0" borderId="0" xfId="0" quotePrefix="false" applyFont="true" applyNumberFormat="true">
      <alignment horizontal="center" vertical="center"/>
    </xf>
    <xf numFmtId="164" fontId="471" fillId="0" borderId="0" xfId="0" quotePrefix="false" applyFont="true" applyNumberFormat="true">
      <alignment horizontal="center" vertical="center"/>
    </xf>
    <xf numFmtId="164" fontId="472" fillId="0" borderId="0" xfId="0" quotePrefix="false" applyFont="true" applyNumberFormat="true">
      <alignment horizontal="center" vertical="center"/>
    </xf>
    <xf numFmtId="165" fontId="473" fillId="0" borderId="0" xfId="0" quotePrefix="false" applyFont="true" applyNumberFormat="true">
      <alignment horizontal="center" vertical="center"/>
    </xf>
    <xf numFmtId="164" fontId="474" fillId="0" borderId="0" xfId="0" quotePrefix="false" applyFont="true" applyNumberFormat="true">
      <alignment horizontal="center" vertical="center"/>
    </xf>
    <xf numFmtId="164" fontId="475" fillId="0" borderId="0" xfId="0" quotePrefix="false" applyFont="true" applyNumberFormat="true">
      <alignment horizontal="center" vertical="center" wrapText="true"/>
    </xf>
    <xf numFmtId="4" fontId="476" fillId="0" borderId="0" xfId="0" quotePrefix="false" applyFont="true" applyNumberFormat="true">
      <alignment horizontal="center" vertical="center"/>
    </xf>
    <xf numFmtId="164" fontId="477" fillId="0" borderId="0" xfId="0" quotePrefix="false" applyFont="true" applyNumberFormat="true">
      <alignment horizontal="center" vertical="center"/>
    </xf>
    <xf numFmtId="0" fontId="478" fillId="0" borderId="0" xfId="0" quotePrefix="false" applyFont="true">
      <alignment horizontal="center" vertical="center" wrapText="true"/>
    </xf>
    <xf numFmtId="4" fontId="479" fillId="0" borderId="0" xfId="0" quotePrefix="false" applyFont="true" applyNumberFormat="true">
      <alignment horizontal="center" vertical="center"/>
    </xf>
    <xf numFmtId="164" fontId="480" fillId="0" borderId="0" xfId="0" quotePrefix="false" applyFont="true" applyNumberFormat="true">
      <alignment horizontal="center" vertical="center"/>
    </xf>
    <xf numFmtId="164" fontId="481" fillId="0" borderId="0" xfId="0" quotePrefix="false" applyFont="true" applyNumberFormat="true">
      <alignment horizontal="center" vertical="center"/>
    </xf>
    <xf numFmtId="165" fontId="482" fillId="0" borderId="0" xfId="0" quotePrefix="false" applyFont="true" applyNumberFormat="true">
      <alignment horizontal="center" vertical="center"/>
    </xf>
    <xf numFmtId="164" fontId="483" fillId="0" borderId="0" xfId="0" quotePrefix="false" applyFont="true" applyNumberFormat="true">
      <alignment horizontal="center" vertical="center"/>
    </xf>
    <xf numFmtId="164" fontId="484" fillId="0" borderId="0" xfId="0" quotePrefix="false" applyFont="true" applyNumberFormat="true">
      <alignment horizontal="center" vertical="center" wrapText="true"/>
    </xf>
    <xf numFmtId="4" fontId="485" fillId="0" borderId="0" xfId="0" quotePrefix="false" applyFont="true" applyNumberFormat="true">
      <alignment horizontal="center" vertical="center"/>
    </xf>
    <xf numFmtId="164" fontId="486" fillId="0" borderId="0" xfId="0" quotePrefix="false" applyFont="true" applyNumberFormat="true">
      <alignment horizontal="center" vertical="center"/>
    </xf>
    <xf numFmtId="0" fontId="487" fillId="0" borderId="0" xfId="0" quotePrefix="false" applyFont="true">
      <alignment horizontal="center" vertical="center" wrapText="true"/>
    </xf>
    <xf numFmtId="4" fontId="488" fillId="0" borderId="0" xfId="0" quotePrefix="false" applyFont="true" applyNumberFormat="true">
      <alignment horizontal="center" vertical="center"/>
    </xf>
    <xf numFmtId="164" fontId="489" fillId="0" borderId="0" xfId="0" quotePrefix="false" applyFont="true" applyNumberFormat="true">
      <alignment horizontal="center" vertical="center"/>
    </xf>
    <xf numFmtId="164" fontId="490" fillId="0" borderId="0" xfId="0" quotePrefix="false" applyFont="true" applyNumberFormat="true">
      <alignment horizontal="center" vertical="center"/>
    </xf>
    <xf numFmtId="165" fontId="491" fillId="0" borderId="0" xfId="0" quotePrefix="false" applyFont="true" applyNumberFormat="true">
      <alignment horizontal="center" vertical="center"/>
    </xf>
    <xf numFmtId="164" fontId="492" fillId="0" borderId="0" xfId="0" quotePrefix="false" applyFont="true" applyNumberFormat="true">
      <alignment horizontal="center" vertical="center"/>
    </xf>
    <xf numFmtId="164" fontId="493" fillId="0" borderId="0" xfId="0" quotePrefix="false" applyFont="true" applyNumberFormat="true">
      <alignment horizontal="center" vertical="center" wrapText="true"/>
    </xf>
    <xf numFmtId="4" fontId="494" fillId="0" borderId="0" xfId="0" quotePrefix="false" applyFont="true" applyNumberFormat="true">
      <alignment horizontal="center" vertical="center"/>
    </xf>
    <xf numFmtId="164" fontId="495" fillId="0" borderId="0" xfId="0" quotePrefix="false" applyFont="true" applyNumberFormat="true">
      <alignment horizontal="center" vertical="center"/>
    </xf>
    <xf numFmtId="0" fontId="496" fillId="0" borderId="0" xfId="0" quotePrefix="false" applyFont="true">
      <alignment horizontal="center" vertical="center" wrapText="true"/>
    </xf>
    <xf numFmtId="4" fontId="497" fillId="0" borderId="0" xfId="0" quotePrefix="false" applyFont="true" applyNumberFormat="true">
      <alignment horizontal="center" vertical="center"/>
    </xf>
    <xf numFmtId="164" fontId="498" fillId="0" borderId="0" xfId="0" quotePrefix="false" applyFont="true" applyNumberFormat="true">
      <alignment horizontal="center" vertical="center"/>
    </xf>
    <xf numFmtId="164" fontId="499" fillId="0" borderId="0" xfId="0" quotePrefix="false" applyFont="true" applyNumberFormat="true">
      <alignment horizontal="center" vertical="center"/>
    </xf>
    <xf numFmtId="165" fontId="500" fillId="0" borderId="0" xfId="0" quotePrefix="false" applyFont="true" applyNumberFormat="true">
      <alignment horizontal="center" vertical="center"/>
    </xf>
    <xf numFmtId="164" fontId="501" fillId="0" borderId="0" xfId="0" quotePrefix="false" applyFont="true" applyNumberFormat="true">
      <alignment horizontal="center" vertical="center"/>
    </xf>
    <xf numFmtId="164" fontId="502" fillId="0" borderId="0" xfId="0" quotePrefix="false" applyFont="true" applyNumberFormat="true">
      <alignment horizontal="center" vertical="center" wrapText="true"/>
    </xf>
    <xf numFmtId="4" fontId="503" fillId="0" borderId="0" xfId="0" quotePrefix="false" applyFont="true" applyNumberFormat="true">
      <alignment horizontal="center" vertical="center"/>
    </xf>
    <xf numFmtId="164" fontId="504" fillId="0" borderId="0" xfId="0" quotePrefix="false" applyFont="true" applyNumberFormat="true">
      <alignment horizontal="center" vertical="center"/>
    </xf>
    <xf numFmtId="164" fontId="505" fillId="0" borderId="0" xfId="0" quotePrefix="false" applyFont="true" applyNumberFormat="true">
      <alignment horizontal="center" vertical="center" wrapText="true"/>
    </xf>
    <xf numFmtId="0" fontId="50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50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507" fillId="0" borderId="0" xfId="0" quotePrefix="false" applyFont="true">
      <alignment horizontal="center" vertical="center" wrapText="true"/>
    </xf>
    <xf numFmtId="4" fontId="508" fillId="0" borderId="0" xfId="0" quotePrefix="false" applyFont="true" applyNumberFormat="true">
      <alignment horizontal="center" vertical="center"/>
    </xf>
    <xf numFmtId="164" fontId="509" fillId="0" borderId="0" xfId="0" quotePrefix="false" applyFont="true" applyNumberFormat="true">
      <alignment horizontal="center" vertical="center"/>
    </xf>
    <xf numFmtId="164" fontId="510" fillId="0" borderId="0" xfId="0" quotePrefix="false" applyFont="true" applyNumberFormat="true">
      <alignment horizontal="center" vertical="center"/>
    </xf>
    <xf numFmtId="165" fontId="511" fillId="0" borderId="0" xfId="0" quotePrefix="false" applyFont="true" applyNumberFormat="true">
      <alignment horizontal="center" vertical="center"/>
    </xf>
    <xf numFmtId="164" fontId="512" fillId="0" borderId="0" xfId="0" quotePrefix="false" applyFont="true" applyNumberFormat="true">
      <alignment horizontal="center" vertical="center"/>
    </xf>
    <xf numFmtId="164" fontId="513" fillId="0" borderId="0" xfId="0" quotePrefix="false" applyFont="true" applyNumberFormat="true">
      <alignment horizontal="center" vertical="center" wrapText="true"/>
    </xf>
    <xf numFmtId="4" fontId="514" fillId="0" borderId="0" xfId="0" quotePrefix="false" applyFont="true" applyNumberFormat="true">
      <alignment horizontal="center" vertical="center"/>
    </xf>
    <xf numFmtId="164" fontId="515" fillId="0" borderId="0" xfId="0" quotePrefix="false" applyFont="true" applyNumberFormat="true">
      <alignment horizontal="center" vertical="center"/>
    </xf>
    <xf numFmtId="0" fontId="516" fillId="0" borderId="0" xfId="0" quotePrefix="false" applyFont="true">
      <alignment horizontal="center" vertical="center" wrapText="true"/>
    </xf>
    <xf numFmtId="4" fontId="517" fillId="0" borderId="0" xfId="0" quotePrefix="false" applyFont="true" applyNumberFormat="true">
      <alignment horizontal="center" vertical="center"/>
    </xf>
    <xf numFmtId="164" fontId="518" fillId="0" borderId="0" xfId="0" quotePrefix="false" applyFont="true" applyNumberFormat="true">
      <alignment horizontal="center" vertical="center"/>
    </xf>
    <xf numFmtId="164" fontId="519" fillId="0" borderId="0" xfId="0" quotePrefix="false" applyFont="true" applyNumberFormat="true">
      <alignment horizontal="center" vertical="center"/>
    </xf>
    <xf numFmtId="165" fontId="520" fillId="0" borderId="0" xfId="0" quotePrefix="false" applyFont="true" applyNumberFormat="true">
      <alignment horizontal="center" vertical="center"/>
    </xf>
    <xf numFmtId="164" fontId="521" fillId="0" borderId="0" xfId="0" quotePrefix="false" applyFont="true" applyNumberFormat="true">
      <alignment horizontal="center" vertical="center"/>
    </xf>
    <xf numFmtId="164" fontId="522" fillId="0" borderId="0" xfId="0" quotePrefix="false" applyFont="true" applyNumberFormat="true">
      <alignment horizontal="center" vertical="center" wrapText="true"/>
    </xf>
    <xf numFmtId="4" fontId="523" fillId="0" borderId="0" xfId="0" quotePrefix="false" applyFont="true" applyNumberFormat="true">
      <alignment horizontal="center" vertical="center"/>
    </xf>
    <xf numFmtId="164" fontId="524" fillId="0" borderId="0" xfId="0" quotePrefix="false" applyFont="true" applyNumberFormat="true">
      <alignment horizontal="center" vertical="center"/>
    </xf>
    <xf numFmtId="0" fontId="525" fillId="0" borderId="0" xfId="0" quotePrefix="false" applyFont="true">
      <alignment horizontal="center" vertical="center" wrapText="true"/>
    </xf>
    <xf numFmtId="4" fontId="526" fillId="0" borderId="0" xfId="0" quotePrefix="false" applyFont="true" applyNumberFormat="true">
      <alignment horizontal="center" vertical="center"/>
    </xf>
    <xf numFmtId="164" fontId="527" fillId="0" borderId="0" xfId="0" quotePrefix="false" applyFont="true" applyNumberFormat="true">
      <alignment horizontal="center" vertical="center"/>
    </xf>
    <xf numFmtId="164" fontId="528" fillId="0" borderId="0" xfId="0" quotePrefix="false" applyFont="true" applyNumberFormat="true">
      <alignment horizontal="center" vertical="center"/>
    </xf>
    <xf numFmtId="165" fontId="529" fillId="0" borderId="0" xfId="0" quotePrefix="false" applyFont="true" applyNumberFormat="true">
      <alignment horizontal="center" vertical="center"/>
    </xf>
    <xf numFmtId="164" fontId="530" fillId="0" borderId="0" xfId="0" quotePrefix="false" applyFont="true" applyNumberFormat="true">
      <alignment horizontal="center" vertical="center"/>
    </xf>
    <xf numFmtId="164" fontId="531" fillId="0" borderId="0" xfId="0" quotePrefix="false" applyFont="true" applyNumberFormat="true">
      <alignment horizontal="center" vertical="center" wrapText="true"/>
    </xf>
    <xf numFmtId="4" fontId="532" fillId="0" borderId="0" xfId="0" quotePrefix="false" applyFont="true" applyNumberFormat="true">
      <alignment horizontal="center" vertical="center"/>
    </xf>
    <xf numFmtId="164" fontId="533" fillId="0" borderId="0" xfId="0" quotePrefix="false" applyFont="true" applyNumberFormat="true">
      <alignment horizontal="center" vertical="center"/>
    </xf>
    <xf numFmtId="0" fontId="534" fillId="0" borderId="0" xfId="0" quotePrefix="false" applyFont="true">
      <alignment horizontal="center" vertical="center" wrapText="true"/>
    </xf>
    <xf numFmtId="4" fontId="535" fillId="0" borderId="0" xfId="0" quotePrefix="false" applyFont="true" applyNumberFormat="true">
      <alignment horizontal="center" vertical="center"/>
    </xf>
    <xf numFmtId="164" fontId="536" fillId="0" borderId="0" xfId="0" quotePrefix="false" applyFont="true" applyNumberFormat="true">
      <alignment horizontal="center" vertical="center"/>
    </xf>
    <xf numFmtId="164" fontId="537" fillId="0" borderId="0" xfId="0" quotePrefix="false" applyFont="true" applyNumberFormat="true">
      <alignment horizontal="center" vertical="center"/>
    </xf>
    <xf numFmtId="165" fontId="538" fillId="0" borderId="0" xfId="0" quotePrefix="false" applyFont="true" applyNumberFormat="true">
      <alignment horizontal="center" vertical="center"/>
    </xf>
    <xf numFmtId="164" fontId="539" fillId="0" borderId="0" xfId="0" quotePrefix="false" applyFont="true" applyNumberFormat="true">
      <alignment horizontal="center" vertical="center"/>
    </xf>
    <xf numFmtId="164" fontId="540" fillId="0" borderId="0" xfId="0" quotePrefix="false" applyFont="true" applyNumberFormat="true">
      <alignment horizontal="center" vertical="center" wrapText="true"/>
    </xf>
    <xf numFmtId="4" fontId="541" fillId="0" borderId="0" xfId="0" quotePrefix="false" applyFont="true" applyNumberFormat="true">
      <alignment horizontal="center" vertical="center"/>
    </xf>
    <xf numFmtId="164" fontId="542" fillId="0" borderId="0" xfId="0" quotePrefix="false" applyFont="true" applyNumberFormat="true">
      <alignment horizontal="center" vertical="center"/>
    </xf>
    <xf numFmtId="0" fontId="543" fillId="0" borderId="0" xfId="0" quotePrefix="false" applyFont="true">
      <alignment horizontal="center" vertical="center" wrapText="true"/>
    </xf>
    <xf numFmtId="4" fontId="544" fillId="0" borderId="0" xfId="0" quotePrefix="false" applyFont="true" applyNumberFormat="true">
      <alignment horizontal="center" vertical="center"/>
    </xf>
    <xf numFmtId="164" fontId="545" fillId="0" borderId="0" xfId="0" quotePrefix="false" applyFont="true" applyNumberFormat="true">
      <alignment horizontal="center" vertical="center"/>
    </xf>
    <xf numFmtId="164" fontId="546" fillId="0" borderId="0" xfId="0" quotePrefix="false" applyFont="true" applyNumberFormat="true">
      <alignment horizontal="center" vertical="center"/>
    </xf>
    <xf numFmtId="165" fontId="547" fillId="0" borderId="0" xfId="0" quotePrefix="false" applyFont="true" applyNumberFormat="true">
      <alignment horizontal="center" vertical="center"/>
    </xf>
    <xf numFmtId="164" fontId="548" fillId="0" borderId="0" xfId="0" quotePrefix="false" applyFont="true" applyNumberFormat="true">
      <alignment horizontal="center" vertical="center"/>
    </xf>
    <xf numFmtId="164" fontId="549" fillId="0" borderId="0" xfId="0" quotePrefix="false" applyFont="true" applyNumberFormat="true">
      <alignment horizontal="center" vertical="center" wrapText="true"/>
    </xf>
    <xf numFmtId="4" fontId="550" fillId="0" borderId="0" xfId="0" quotePrefix="false" applyFont="true" applyNumberFormat="true">
      <alignment horizontal="center" vertical="center"/>
    </xf>
    <xf numFmtId="164" fontId="551" fillId="0" borderId="0" xfId="0" quotePrefix="false" applyFont="true" applyNumberFormat="true">
      <alignment horizontal="center" vertical="center"/>
    </xf>
    <xf numFmtId="0" fontId="552" fillId="0" borderId="0" xfId="0" quotePrefix="false" applyFont="true">
      <alignment horizontal="center" vertical="center" wrapText="true"/>
    </xf>
    <xf numFmtId="4" fontId="553" fillId="0" borderId="0" xfId="0" quotePrefix="false" applyFont="true" applyNumberFormat="true">
      <alignment horizontal="center" vertical="center"/>
    </xf>
    <xf numFmtId="164" fontId="554" fillId="0" borderId="0" xfId="0" quotePrefix="false" applyFont="true" applyNumberFormat="true">
      <alignment horizontal="center" vertical="center"/>
    </xf>
    <xf numFmtId="164" fontId="555" fillId="0" borderId="0" xfId="0" quotePrefix="false" applyFont="true" applyNumberFormat="true">
      <alignment horizontal="center" vertical="center"/>
    </xf>
    <xf numFmtId="165" fontId="556" fillId="0" borderId="0" xfId="0" quotePrefix="false" applyFont="true" applyNumberFormat="true">
      <alignment horizontal="center" vertical="center"/>
    </xf>
    <xf numFmtId="164" fontId="557" fillId="0" borderId="0" xfId="0" quotePrefix="false" applyFont="true" applyNumberFormat="true">
      <alignment horizontal="center" vertical="center"/>
    </xf>
    <xf numFmtId="164" fontId="558" fillId="0" borderId="0" xfId="0" quotePrefix="false" applyFont="true" applyNumberFormat="true">
      <alignment horizontal="center" vertical="center" wrapText="true"/>
    </xf>
    <xf numFmtId="4" fontId="559" fillId="0" borderId="0" xfId="0" quotePrefix="false" applyFont="true" applyNumberFormat="true">
      <alignment horizontal="center" vertical="center"/>
    </xf>
    <xf numFmtId="164" fontId="560" fillId="0" borderId="0" xfId="0" quotePrefix="false" applyFont="true" applyNumberFormat="true">
      <alignment horizontal="center" vertical="center"/>
    </xf>
    <xf numFmtId="164" fontId="561" fillId="0" borderId="0" xfId="0" quotePrefix="false" applyFont="true" applyNumberFormat="true">
      <alignment horizontal="center" vertical="center" wrapText="true"/>
    </xf>
    <xf numFmtId="0" fontId="562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562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563" fillId="0" borderId="0" xfId="0" quotePrefix="false" applyFont="true">
      <alignment horizontal="center" vertical="center" wrapText="true"/>
    </xf>
    <xf numFmtId="4" fontId="564" fillId="0" borderId="0" xfId="0" quotePrefix="false" applyFont="true" applyNumberFormat="true">
      <alignment horizontal="center" vertical="center"/>
    </xf>
    <xf numFmtId="164" fontId="565" fillId="0" borderId="0" xfId="0" quotePrefix="false" applyFont="true" applyNumberFormat="true">
      <alignment horizontal="center" vertical="center"/>
    </xf>
    <xf numFmtId="164" fontId="566" fillId="0" borderId="0" xfId="0" quotePrefix="false" applyFont="true" applyNumberFormat="true">
      <alignment horizontal="center" vertical="center"/>
    </xf>
    <xf numFmtId="165" fontId="567" fillId="0" borderId="0" xfId="0" quotePrefix="false" applyFont="true" applyNumberFormat="true">
      <alignment horizontal="center" vertical="center"/>
    </xf>
    <xf numFmtId="164" fontId="568" fillId="0" borderId="0" xfId="0" quotePrefix="false" applyFont="true" applyNumberFormat="true">
      <alignment horizontal="center" vertical="center"/>
    </xf>
    <xf numFmtId="164" fontId="569" fillId="0" borderId="0" xfId="0" quotePrefix="false" applyFont="true" applyNumberFormat="true">
      <alignment horizontal="center" vertical="center" wrapText="true"/>
    </xf>
    <xf numFmtId="4" fontId="570" fillId="0" borderId="0" xfId="0" quotePrefix="false" applyFont="true" applyNumberFormat="true">
      <alignment horizontal="center" vertical="center"/>
    </xf>
    <xf numFmtId="164" fontId="571" fillId="0" borderId="0" xfId="0" quotePrefix="false" applyFont="true" applyNumberFormat="true">
      <alignment horizontal="center" vertical="center"/>
    </xf>
    <xf numFmtId="0" fontId="572" fillId="0" borderId="0" xfId="0" quotePrefix="false" applyFont="true">
      <alignment horizontal="center" vertical="center" wrapText="true"/>
    </xf>
    <xf numFmtId="4" fontId="573" fillId="0" borderId="0" xfId="0" quotePrefix="false" applyFont="true" applyNumberFormat="true">
      <alignment horizontal="center" vertical="center"/>
    </xf>
    <xf numFmtId="164" fontId="574" fillId="0" borderId="0" xfId="0" quotePrefix="false" applyFont="true" applyNumberFormat="true">
      <alignment horizontal="center" vertical="center"/>
    </xf>
    <xf numFmtId="164" fontId="575" fillId="0" borderId="0" xfId="0" quotePrefix="false" applyFont="true" applyNumberFormat="true">
      <alignment horizontal="center" vertical="center"/>
    </xf>
    <xf numFmtId="165" fontId="576" fillId="0" borderId="0" xfId="0" quotePrefix="false" applyFont="true" applyNumberFormat="true">
      <alignment horizontal="center" vertical="center"/>
    </xf>
    <xf numFmtId="164" fontId="577" fillId="0" borderId="0" xfId="0" quotePrefix="false" applyFont="true" applyNumberFormat="true">
      <alignment horizontal="center" vertical="center"/>
    </xf>
    <xf numFmtId="164" fontId="578" fillId="0" borderId="0" xfId="0" quotePrefix="false" applyFont="true" applyNumberFormat="true">
      <alignment horizontal="center" vertical="center" wrapText="true"/>
    </xf>
    <xf numFmtId="4" fontId="579" fillId="0" borderId="0" xfId="0" quotePrefix="false" applyFont="true" applyNumberFormat="true">
      <alignment horizontal="center" vertical="center"/>
    </xf>
    <xf numFmtId="164" fontId="580" fillId="0" borderId="0" xfId="0" quotePrefix="false" applyFont="true" applyNumberFormat="true">
      <alignment horizontal="center" vertical="center"/>
    </xf>
    <xf numFmtId="0" fontId="581" fillId="0" borderId="0" xfId="0" quotePrefix="false" applyFont="true">
      <alignment horizontal="center" vertical="center" wrapText="true"/>
    </xf>
    <xf numFmtId="4" fontId="582" fillId="0" borderId="0" xfId="0" quotePrefix="false" applyFont="true" applyNumberFormat="true">
      <alignment horizontal="center" vertical="center"/>
    </xf>
    <xf numFmtId="164" fontId="583" fillId="0" borderId="0" xfId="0" quotePrefix="false" applyFont="true" applyNumberFormat="true">
      <alignment horizontal="center" vertical="center"/>
    </xf>
    <xf numFmtId="164" fontId="584" fillId="0" borderId="0" xfId="0" quotePrefix="false" applyFont="true" applyNumberFormat="true">
      <alignment horizontal="center" vertical="center"/>
    </xf>
    <xf numFmtId="165" fontId="585" fillId="0" borderId="0" xfId="0" quotePrefix="false" applyFont="true" applyNumberFormat="true">
      <alignment horizontal="center" vertical="center"/>
    </xf>
    <xf numFmtId="164" fontId="586" fillId="0" borderId="0" xfId="0" quotePrefix="false" applyFont="true" applyNumberFormat="true">
      <alignment horizontal="center" vertical="center"/>
    </xf>
    <xf numFmtId="164" fontId="587" fillId="0" borderId="0" xfId="0" quotePrefix="false" applyFont="true" applyNumberFormat="true">
      <alignment horizontal="center" vertical="center" wrapText="true"/>
    </xf>
    <xf numFmtId="4" fontId="588" fillId="0" borderId="0" xfId="0" quotePrefix="false" applyFont="true" applyNumberFormat="true">
      <alignment horizontal="center" vertical="center"/>
    </xf>
    <xf numFmtId="164" fontId="589" fillId="0" borderId="0" xfId="0" quotePrefix="false" applyFont="true" applyNumberFormat="true">
      <alignment horizontal="center" vertical="center"/>
    </xf>
    <xf numFmtId="164" fontId="590" fillId="0" borderId="0" xfId="0" quotePrefix="false" applyFont="true" applyNumberFormat="true">
      <alignment horizontal="center" vertical="center" wrapText="true"/>
    </xf>
    <xf numFmtId="0" fontId="59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59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592" fillId="0" borderId="0" xfId="0" quotePrefix="false" applyFont="true">
      <alignment horizontal="center" vertical="center" wrapText="true"/>
    </xf>
    <xf numFmtId="4" fontId="593" fillId="0" borderId="0" xfId="0" quotePrefix="false" applyFont="true" applyNumberFormat="true">
      <alignment horizontal="center" vertical="center"/>
    </xf>
    <xf numFmtId="164" fontId="594" fillId="0" borderId="0" xfId="0" quotePrefix="false" applyFont="true" applyNumberFormat="true">
      <alignment horizontal="center" vertical="center"/>
    </xf>
    <xf numFmtId="164" fontId="595" fillId="0" borderId="0" xfId="0" quotePrefix="false" applyFont="true" applyNumberFormat="true">
      <alignment horizontal="center" vertical="center"/>
    </xf>
    <xf numFmtId="165" fontId="596" fillId="0" borderId="0" xfId="0" quotePrefix="false" applyFont="true" applyNumberFormat="true">
      <alignment horizontal="center" vertical="center"/>
    </xf>
    <xf numFmtId="164" fontId="597" fillId="0" borderId="0" xfId="0" quotePrefix="false" applyFont="true" applyNumberFormat="true">
      <alignment horizontal="center" vertical="center"/>
    </xf>
    <xf numFmtId="164" fontId="598" fillId="0" borderId="0" xfId="0" quotePrefix="false" applyFont="true" applyNumberFormat="true">
      <alignment horizontal="center" vertical="center" wrapText="true"/>
    </xf>
    <xf numFmtId="4" fontId="599" fillId="0" borderId="0" xfId="0" quotePrefix="false" applyFont="true" applyNumberFormat="true">
      <alignment horizontal="center" vertical="center"/>
    </xf>
    <xf numFmtId="164" fontId="600" fillId="0" borderId="0" xfId="0" quotePrefix="false" applyFont="true" applyNumberFormat="true">
      <alignment horizontal="center" vertical="center"/>
    </xf>
    <xf numFmtId="0" fontId="601" fillId="0" borderId="0" xfId="0" quotePrefix="false" applyFont="true">
      <alignment horizontal="center" vertical="center" wrapText="true"/>
    </xf>
    <xf numFmtId="4" fontId="602" fillId="0" borderId="0" xfId="0" quotePrefix="false" applyFont="true" applyNumberFormat="true">
      <alignment horizontal="center" vertical="center"/>
    </xf>
    <xf numFmtId="164" fontId="603" fillId="0" borderId="0" xfId="0" quotePrefix="false" applyFont="true" applyNumberFormat="true">
      <alignment horizontal="center" vertical="center"/>
    </xf>
    <xf numFmtId="164" fontId="604" fillId="0" borderId="0" xfId="0" quotePrefix="false" applyFont="true" applyNumberFormat="true">
      <alignment horizontal="center" vertical="center"/>
    </xf>
    <xf numFmtId="165" fontId="605" fillId="0" borderId="0" xfId="0" quotePrefix="false" applyFont="true" applyNumberFormat="true">
      <alignment horizontal="center" vertical="center"/>
    </xf>
    <xf numFmtId="164" fontId="606" fillId="0" borderId="0" xfId="0" quotePrefix="false" applyFont="true" applyNumberFormat="true">
      <alignment horizontal="center" vertical="center"/>
    </xf>
    <xf numFmtId="164" fontId="607" fillId="0" borderId="0" xfId="0" quotePrefix="false" applyFont="true" applyNumberFormat="true">
      <alignment horizontal="center" vertical="center" wrapText="true"/>
    </xf>
    <xf numFmtId="4" fontId="608" fillId="0" borderId="0" xfId="0" quotePrefix="false" applyFont="true" applyNumberFormat="true">
      <alignment horizontal="center" vertical="center"/>
    </xf>
    <xf numFmtId="164" fontId="609" fillId="0" borderId="0" xfId="0" quotePrefix="false" applyFont="true" applyNumberFormat="true">
      <alignment horizontal="center" vertical="center"/>
    </xf>
    <xf numFmtId="0" fontId="610" fillId="0" borderId="0" xfId="0" quotePrefix="false" applyFont="true">
      <alignment horizontal="center" vertical="center" wrapText="true"/>
    </xf>
    <xf numFmtId="4" fontId="611" fillId="0" borderId="0" xfId="0" quotePrefix="false" applyFont="true" applyNumberFormat="true">
      <alignment horizontal="center" vertical="center"/>
    </xf>
    <xf numFmtId="164" fontId="612" fillId="0" borderId="0" xfId="0" quotePrefix="false" applyFont="true" applyNumberFormat="true">
      <alignment horizontal="center" vertical="center"/>
    </xf>
    <xf numFmtId="164" fontId="613" fillId="0" borderId="0" xfId="0" quotePrefix="false" applyFont="true" applyNumberFormat="true">
      <alignment horizontal="center" vertical="center"/>
    </xf>
    <xf numFmtId="165" fontId="614" fillId="0" borderId="0" xfId="0" quotePrefix="false" applyFont="true" applyNumberFormat="true">
      <alignment horizontal="center" vertical="center"/>
    </xf>
    <xf numFmtId="164" fontId="615" fillId="0" borderId="0" xfId="0" quotePrefix="false" applyFont="true" applyNumberFormat="true">
      <alignment horizontal="center" vertical="center"/>
    </xf>
    <xf numFmtId="164" fontId="616" fillId="0" borderId="0" xfId="0" quotePrefix="false" applyFont="true" applyNumberFormat="true">
      <alignment horizontal="center" vertical="center" wrapText="true"/>
    </xf>
    <xf numFmtId="4" fontId="617" fillId="0" borderId="0" xfId="0" quotePrefix="false" applyFont="true" applyNumberFormat="true">
      <alignment horizontal="center" vertical="center"/>
    </xf>
    <xf numFmtId="164" fontId="618" fillId="0" borderId="0" xfId="0" quotePrefix="false" applyFont="true" applyNumberFormat="true">
      <alignment horizontal="center" vertical="center"/>
    </xf>
    <xf numFmtId="0" fontId="619" fillId="0" borderId="0" xfId="0" quotePrefix="false" applyFont="true">
      <alignment horizontal="center" vertical="center" wrapText="true"/>
    </xf>
    <xf numFmtId="4" fontId="620" fillId="0" borderId="0" xfId="0" quotePrefix="false" applyFont="true" applyNumberFormat="true">
      <alignment horizontal="center" vertical="center"/>
    </xf>
    <xf numFmtId="164" fontId="621" fillId="0" borderId="0" xfId="0" quotePrefix="false" applyFont="true" applyNumberFormat="true">
      <alignment horizontal="center" vertical="center"/>
    </xf>
    <xf numFmtId="164" fontId="622" fillId="0" borderId="0" xfId="0" quotePrefix="false" applyFont="true" applyNumberFormat="true">
      <alignment horizontal="center" vertical="center"/>
    </xf>
    <xf numFmtId="165" fontId="623" fillId="0" borderId="0" xfId="0" quotePrefix="false" applyFont="true" applyNumberFormat="true">
      <alignment horizontal="center" vertical="center"/>
    </xf>
    <xf numFmtId="164" fontId="624" fillId="0" borderId="0" xfId="0" quotePrefix="false" applyFont="true" applyNumberFormat="true">
      <alignment horizontal="center" vertical="center"/>
    </xf>
    <xf numFmtId="164" fontId="625" fillId="0" borderId="0" xfId="0" quotePrefix="false" applyFont="true" applyNumberFormat="true">
      <alignment horizontal="center" vertical="center" wrapText="true"/>
    </xf>
    <xf numFmtId="4" fontId="626" fillId="0" borderId="0" xfId="0" quotePrefix="false" applyFont="true" applyNumberFormat="true">
      <alignment horizontal="center" vertical="center"/>
    </xf>
    <xf numFmtId="164" fontId="627" fillId="0" borderId="0" xfId="0" quotePrefix="false" applyFont="true" applyNumberFormat="true">
      <alignment horizontal="center" vertical="center"/>
    </xf>
    <xf numFmtId="0" fontId="628" fillId="0" borderId="0" xfId="0" quotePrefix="false" applyFont="true">
      <alignment horizontal="center" vertical="center" wrapText="true"/>
    </xf>
    <xf numFmtId="4" fontId="629" fillId="0" borderId="0" xfId="0" quotePrefix="false" applyFont="true" applyNumberFormat="true">
      <alignment horizontal="center" vertical="center"/>
    </xf>
    <xf numFmtId="164" fontId="630" fillId="0" borderId="0" xfId="0" quotePrefix="false" applyFont="true" applyNumberFormat="true">
      <alignment horizontal="center" vertical="center"/>
    </xf>
    <xf numFmtId="164" fontId="631" fillId="0" borderId="0" xfId="0" quotePrefix="false" applyFont="true" applyNumberFormat="true">
      <alignment horizontal="center" vertical="center"/>
    </xf>
    <xf numFmtId="165" fontId="632" fillId="0" borderId="0" xfId="0" quotePrefix="false" applyFont="true" applyNumberFormat="true">
      <alignment horizontal="center" vertical="center"/>
    </xf>
    <xf numFmtId="164" fontId="633" fillId="0" borderId="0" xfId="0" quotePrefix="false" applyFont="true" applyNumberFormat="true">
      <alignment horizontal="center" vertical="center"/>
    </xf>
    <xf numFmtId="164" fontId="634" fillId="0" borderId="0" xfId="0" quotePrefix="false" applyFont="true" applyNumberFormat="true">
      <alignment horizontal="center" vertical="center" wrapText="true"/>
    </xf>
    <xf numFmtId="4" fontId="635" fillId="0" borderId="0" xfId="0" quotePrefix="false" applyFont="true" applyNumberFormat="true">
      <alignment horizontal="center" vertical="center"/>
    </xf>
    <xf numFmtId="164" fontId="636" fillId="0" borderId="0" xfId="0" quotePrefix="false" applyFont="true" applyNumberFormat="true">
      <alignment horizontal="center" vertical="center"/>
    </xf>
    <xf numFmtId="0" fontId="637" fillId="0" borderId="0" xfId="0" quotePrefix="false" applyFont="true">
      <alignment horizontal="center" vertical="center" wrapText="true"/>
    </xf>
    <xf numFmtId="4" fontId="638" fillId="0" borderId="0" xfId="0" quotePrefix="false" applyFont="true" applyNumberFormat="true">
      <alignment horizontal="center" vertical="center"/>
    </xf>
    <xf numFmtId="164" fontId="639" fillId="0" borderId="0" xfId="0" quotePrefix="false" applyFont="true" applyNumberFormat="true">
      <alignment horizontal="center" vertical="center"/>
    </xf>
    <xf numFmtId="164" fontId="640" fillId="0" borderId="0" xfId="0" quotePrefix="false" applyFont="true" applyNumberFormat="true">
      <alignment horizontal="center" vertical="center"/>
    </xf>
    <xf numFmtId="165" fontId="641" fillId="0" borderId="0" xfId="0" quotePrefix="false" applyFont="true" applyNumberFormat="true">
      <alignment horizontal="center" vertical="center"/>
    </xf>
    <xf numFmtId="164" fontId="642" fillId="0" borderId="0" xfId="0" quotePrefix="false" applyFont="true" applyNumberFormat="true">
      <alignment horizontal="center" vertical="center"/>
    </xf>
    <xf numFmtId="164" fontId="643" fillId="0" borderId="0" xfId="0" quotePrefix="false" applyFont="true" applyNumberFormat="true">
      <alignment horizontal="center" vertical="center" wrapText="true"/>
    </xf>
    <xf numFmtId="4" fontId="644" fillId="0" borderId="0" xfId="0" quotePrefix="false" applyFont="true" applyNumberFormat="true">
      <alignment horizontal="center" vertical="center"/>
    </xf>
    <xf numFmtId="164" fontId="645" fillId="0" borderId="0" xfId="0" quotePrefix="false" applyFont="true" applyNumberFormat="true">
      <alignment horizontal="center" vertical="center"/>
    </xf>
    <xf numFmtId="0" fontId="646" fillId="0" borderId="0" xfId="0" quotePrefix="false" applyFont="true">
      <alignment horizontal="center" vertical="center" wrapText="true"/>
    </xf>
    <xf numFmtId="4" fontId="647" fillId="0" borderId="0" xfId="0" quotePrefix="false" applyFont="true" applyNumberFormat="true">
      <alignment horizontal="center" vertical="center"/>
    </xf>
    <xf numFmtId="164" fontId="648" fillId="0" borderId="0" xfId="0" quotePrefix="false" applyFont="true" applyNumberFormat="true">
      <alignment horizontal="center" vertical="center"/>
    </xf>
    <xf numFmtId="164" fontId="649" fillId="0" borderId="0" xfId="0" quotePrefix="false" applyFont="true" applyNumberFormat="true">
      <alignment horizontal="center" vertical="center"/>
    </xf>
    <xf numFmtId="165" fontId="650" fillId="0" borderId="0" xfId="0" quotePrefix="false" applyFont="true" applyNumberFormat="true">
      <alignment horizontal="center" vertical="center"/>
    </xf>
    <xf numFmtId="164" fontId="651" fillId="0" borderId="0" xfId="0" quotePrefix="false" applyFont="true" applyNumberFormat="true">
      <alignment horizontal="center" vertical="center"/>
    </xf>
    <xf numFmtId="164" fontId="652" fillId="0" borderId="0" xfId="0" quotePrefix="false" applyFont="true" applyNumberFormat="true">
      <alignment horizontal="center" vertical="center" wrapText="true"/>
    </xf>
    <xf numFmtId="4" fontId="653" fillId="0" borderId="0" xfId="0" quotePrefix="false" applyFont="true" applyNumberFormat="true">
      <alignment horizontal="center" vertical="center"/>
    </xf>
    <xf numFmtId="164" fontId="654" fillId="0" borderId="0" xfId="0" quotePrefix="false" applyFont="true" applyNumberFormat="true">
      <alignment horizontal="center" vertical="center"/>
    </xf>
    <xf numFmtId="0" fontId="655" fillId="0" borderId="0" xfId="0" quotePrefix="false" applyFont="true">
      <alignment horizontal="center" vertical="center" wrapText="true"/>
    </xf>
    <xf numFmtId="4" fontId="656" fillId="0" borderId="0" xfId="0" quotePrefix="false" applyFont="true" applyNumberFormat="true">
      <alignment horizontal="center" vertical="center"/>
    </xf>
    <xf numFmtId="164" fontId="657" fillId="0" borderId="0" xfId="0" quotePrefix="false" applyFont="true" applyNumberFormat="true">
      <alignment horizontal="center" vertical="center"/>
    </xf>
    <xf numFmtId="164" fontId="658" fillId="0" borderId="0" xfId="0" quotePrefix="false" applyFont="true" applyNumberFormat="true">
      <alignment horizontal="center" vertical="center"/>
    </xf>
    <xf numFmtId="165" fontId="659" fillId="0" borderId="0" xfId="0" quotePrefix="false" applyFont="true" applyNumberFormat="true">
      <alignment horizontal="center" vertical="center"/>
    </xf>
    <xf numFmtId="164" fontId="660" fillId="0" borderId="0" xfId="0" quotePrefix="false" applyFont="true" applyNumberFormat="true">
      <alignment horizontal="center" vertical="center"/>
    </xf>
    <xf numFmtId="164" fontId="661" fillId="0" borderId="0" xfId="0" quotePrefix="false" applyFont="true" applyNumberFormat="true">
      <alignment horizontal="center" vertical="center" wrapText="true"/>
    </xf>
    <xf numFmtId="4" fontId="662" fillId="0" borderId="0" xfId="0" quotePrefix="false" applyFont="true" applyNumberFormat="true">
      <alignment horizontal="center" vertical="center"/>
    </xf>
    <xf numFmtId="164" fontId="663" fillId="0" borderId="0" xfId="0" quotePrefix="false" applyFont="true" applyNumberFormat="true">
      <alignment horizontal="center" vertical="center"/>
    </xf>
    <xf numFmtId="0" fontId="664" fillId="0" borderId="0" xfId="0" quotePrefix="false" applyFont="true">
      <alignment horizontal="center" vertical="center" wrapText="true"/>
    </xf>
    <xf numFmtId="4" fontId="665" fillId="0" borderId="0" xfId="0" quotePrefix="false" applyFont="true" applyNumberFormat="true">
      <alignment horizontal="center" vertical="center"/>
    </xf>
    <xf numFmtId="164" fontId="666" fillId="0" borderId="0" xfId="0" quotePrefix="false" applyFont="true" applyNumberFormat="true">
      <alignment horizontal="center" vertical="center"/>
    </xf>
    <xf numFmtId="164" fontId="667" fillId="0" borderId="0" xfId="0" quotePrefix="false" applyFont="true" applyNumberFormat="true">
      <alignment horizontal="center" vertical="center"/>
    </xf>
    <xf numFmtId="165" fontId="668" fillId="0" borderId="0" xfId="0" quotePrefix="false" applyFont="true" applyNumberFormat="true">
      <alignment horizontal="center" vertical="center"/>
    </xf>
    <xf numFmtId="164" fontId="669" fillId="0" borderId="0" xfId="0" quotePrefix="false" applyFont="true" applyNumberFormat="true">
      <alignment horizontal="center" vertical="center"/>
    </xf>
    <xf numFmtId="164" fontId="670" fillId="0" borderId="0" xfId="0" quotePrefix="false" applyFont="true" applyNumberFormat="true">
      <alignment horizontal="center" vertical="center" wrapText="true"/>
    </xf>
    <xf numFmtId="4" fontId="671" fillId="0" borderId="0" xfId="0" quotePrefix="false" applyFont="true" applyNumberFormat="true">
      <alignment horizontal="center" vertical="center"/>
    </xf>
    <xf numFmtId="164" fontId="672" fillId="0" borderId="0" xfId="0" quotePrefix="false" applyFont="true" applyNumberFormat="true">
      <alignment horizontal="center" vertical="center"/>
    </xf>
    <xf numFmtId="0" fontId="673" fillId="0" borderId="0" xfId="0" quotePrefix="false" applyFont="true">
      <alignment horizontal="center" vertical="center" wrapText="true"/>
    </xf>
    <xf numFmtId="4" fontId="674" fillId="0" borderId="0" xfId="0" quotePrefix="false" applyFont="true" applyNumberFormat="true">
      <alignment horizontal="center" vertical="center"/>
    </xf>
    <xf numFmtId="164" fontId="675" fillId="0" borderId="0" xfId="0" quotePrefix="false" applyFont="true" applyNumberFormat="true">
      <alignment horizontal="center" vertical="center"/>
    </xf>
    <xf numFmtId="164" fontId="676" fillId="0" borderId="0" xfId="0" quotePrefix="false" applyFont="true" applyNumberFormat="true">
      <alignment horizontal="center" vertical="center"/>
    </xf>
    <xf numFmtId="165" fontId="677" fillId="0" borderId="0" xfId="0" quotePrefix="false" applyFont="true" applyNumberFormat="true">
      <alignment horizontal="center" vertical="center"/>
    </xf>
    <xf numFmtId="164" fontId="678" fillId="0" borderId="0" xfId="0" quotePrefix="false" applyFont="true" applyNumberFormat="true">
      <alignment horizontal="center" vertical="center"/>
    </xf>
    <xf numFmtId="164" fontId="679" fillId="0" borderId="0" xfId="0" quotePrefix="false" applyFont="true" applyNumberFormat="true">
      <alignment horizontal="center" vertical="center" wrapText="true"/>
    </xf>
    <xf numFmtId="4" fontId="680" fillId="0" borderId="0" xfId="0" quotePrefix="false" applyFont="true" applyNumberFormat="true">
      <alignment horizontal="center" vertical="center"/>
    </xf>
    <xf numFmtId="164" fontId="681" fillId="0" borderId="0" xfId="0" quotePrefix="false" applyFont="true" applyNumberFormat="true">
      <alignment horizontal="center" vertical="center"/>
    </xf>
    <xf numFmtId="0" fontId="682" fillId="0" borderId="0" xfId="0" quotePrefix="false" applyFont="true">
      <alignment horizontal="center" vertical="center" wrapText="true"/>
    </xf>
    <xf numFmtId="4" fontId="683" fillId="0" borderId="0" xfId="0" quotePrefix="false" applyFont="true" applyNumberFormat="true">
      <alignment horizontal="center" vertical="center"/>
    </xf>
    <xf numFmtId="164" fontId="684" fillId="0" borderId="0" xfId="0" quotePrefix="false" applyFont="true" applyNumberFormat="true">
      <alignment horizontal="center" vertical="center"/>
    </xf>
    <xf numFmtId="164" fontId="685" fillId="0" borderId="0" xfId="0" quotePrefix="false" applyFont="true" applyNumberFormat="true">
      <alignment horizontal="center" vertical="center"/>
    </xf>
    <xf numFmtId="165" fontId="686" fillId="0" borderId="0" xfId="0" quotePrefix="false" applyFont="true" applyNumberFormat="true">
      <alignment horizontal="center" vertical="center"/>
    </xf>
    <xf numFmtId="164" fontId="687" fillId="0" borderId="0" xfId="0" quotePrefix="false" applyFont="true" applyNumberFormat="true">
      <alignment horizontal="center" vertical="center"/>
    </xf>
    <xf numFmtId="164" fontId="688" fillId="0" borderId="0" xfId="0" quotePrefix="false" applyFont="true" applyNumberFormat="true">
      <alignment horizontal="center" vertical="center" wrapText="true"/>
    </xf>
    <xf numFmtId="4" fontId="689" fillId="0" borderId="0" xfId="0" quotePrefix="false" applyFont="true" applyNumberFormat="true">
      <alignment horizontal="center" vertical="center"/>
    </xf>
    <xf numFmtId="164" fontId="690" fillId="0" borderId="0" xfId="0" quotePrefix="false" applyFont="true" applyNumberFormat="true">
      <alignment horizontal="center" vertical="center"/>
    </xf>
    <xf numFmtId="0" fontId="691" fillId="0" borderId="0" xfId="0" quotePrefix="false" applyFont="true">
      <alignment horizontal="center" vertical="center" wrapText="true"/>
    </xf>
    <xf numFmtId="4" fontId="692" fillId="0" borderId="0" xfId="0" quotePrefix="false" applyFont="true" applyNumberFormat="true">
      <alignment horizontal="center" vertical="center"/>
    </xf>
    <xf numFmtId="164" fontId="693" fillId="0" borderId="0" xfId="0" quotePrefix="false" applyFont="true" applyNumberFormat="true">
      <alignment horizontal="center" vertical="center"/>
    </xf>
    <xf numFmtId="164" fontId="694" fillId="0" borderId="0" xfId="0" quotePrefix="false" applyFont="true" applyNumberFormat="true">
      <alignment horizontal="center" vertical="center"/>
    </xf>
    <xf numFmtId="165" fontId="695" fillId="0" borderId="0" xfId="0" quotePrefix="false" applyFont="true" applyNumberFormat="true">
      <alignment horizontal="center" vertical="center"/>
    </xf>
    <xf numFmtId="164" fontId="696" fillId="0" borderId="0" xfId="0" quotePrefix="false" applyFont="true" applyNumberFormat="true">
      <alignment horizontal="center" vertical="center"/>
    </xf>
    <xf numFmtId="164" fontId="697" fillId="0" borderId="0" xfId="0" quotePrefix="false" applyFont="true" applyNumberFormat="true">
      <alignment horizontal="center" vertical="center" wrapText="true"/>
    </xf>
    <xf numFmtId="4" fontId="698" fillId="0" borderId="0" xfId="0" quotePrefix="false" applyFont="true" applyNumberFormat="true">
      <alignment horizontal="center" vertical="center"/>
    </xf>
    <xf numFmtId="164" fontId="699" fillId="0" borderId="0" xfId="0" quotePrefix="false" applyFont="true" applyNumberFormat="true">
      <alignment horizontal="center" vertical="center"/>
    </xf>
    <xf numFmtId="0" fontId="700" fillId="0" borderId="0" xfId="0" quotePrefix="false" applyFont="true">
      <alignment horizontal="center" vertical="center" wrapText="true"/>
    </xf>
    <xf numFmtId="4" fontId="701" fillId="0" borderId="0" xfId="0" quotePrefix="false" applyFont="true" applyNumberFormat="true">
      <alignment horizontal="center" vertical="center"/>
    </xf>
    <xf numFmtId="164" fontId="702" fillId="0" borderId="0" xfId="0" quotePrefix="false" applyFont="true" applyNumberFormat="true">
      <alignment horizontal="center" vertical="center"/>
    </xf>
    <xf numFmtId="164" fontId="703" fillId="0" borderId="0" xfId="0" quotePrefix="false" applyFont="true" applyNumberFormat="true">
      <alignment horizontal="center" vertical="center"/>
    </xf>
    <xf numFmtId="165" fontId="704" fillId="0" borderId="0" xfId="0" quotePrefix="false" applyFont="true" applyNumberFormat="true">
      <alignment horizontal="center" vertical="center"/>
    </xf>
    <xf numFmtId="164" fontId="705" fillId="0" borderId="0" xfId="0" quotePrefix="false" applyFont="true" applyNumberFormat="true">
      <alignment horizontal="center" vertical="center"/>
    </xf>
    <xf numFmtId="164" fontId="706" fillId="0" borderId="0" xfId="0" quotePrefix="false" applyFont="true" applyNumberFormat="true">
      <alignment horizontal="center" vertical="center" wrapText="true"/>
    </xf>
    <xf numFmtId="4" fontId="707" fillId="0" borderId="0" xfId="0" quotePrefix="false" applyFont="true" applyNumberFormat="true">
      <alignment horizontal="center" vertical="center"/>
    </xf>
    <xf numFmtId="164" fontId="708" fillId="0" borderId="0" xfId="0" quotePrefix="false" applyFont="true" applyNumberFormat="true">
      <alignment horizontal="center" vertical="center"/>
    </xf>
    <xf numFmtId="0" fontId="709" fillId="0" borderId="0" xfId="0" quotePrefix="false" applyFont="true">
      <alignment horizontal="center" vertical="center" wrapText="true"/>
    </xf>
    <xf numFmtId="4" fontId="710" fillId="0" borderId="0" xfId="0" quotePrefix="false" applyFont="true" applyNumberFormat="true">
      <alignment horizontal="center" vertical="center"/>
    </xf>
    <xf numFmtId="164" fontId="711" fillId="0" borderId="0" xfId="0" quotePrefix="false" applyFont="true" applyNumberFormat="true">
      <alignment horizontal="center" vertical="center"/>
    </xf>
    <xf numFmtId="164" fontId="712" fillId="0" borderId="0" xfId="0" quotePrefix="false" applyFont="true" applyNumberFormat="true">
      <alignment horizontal="center" vertical="center"/>
    </xf>
    <xf numFmtId="165" fontId="713" fillId="0" borderId="0" xfId="0" quotePrefix="false" applyFont="true" applyNumberFormat="true">
      <alignment horizontal="center" vertical="center"/>
    </xf>
    <xf numFmtId="164" fontId="714" fillId="0" borderId="0" xfId="0" quotePrefix="false" applyFont="true" applyNumberFormat="true">
      <alignment horizontal="center" vertical="center"/>
    </xf>
    <xf numFmtId="164" fontId="715" fillId="0" borderId="0" xfId="0" quotePrefix="false" applyFont="true" applyNumberFormat="true">
      <alignment horizontal="center" vertical="center" wrapText="true"/>
    </xf>
    <xf numFmtId="4" fontId="716" fillId="0" borderId="0" xfId="0" quotePrefix="false" applyFont="true" applyNumberFormat="true">
      <alignment horizontal="center" vertical="center"/>
    </xf>
    <xf numFmtId="164" fontId="717" fillId="0" borderId="0" xfId="0" quotePrefix="false" applyFont="true" applyNumberFormat="true">
      <alignment horizontal="center" vertical="center"/>
    </xf>
    <xf numFmtId="0" fontId="718" fillId="0" borderId="0" xfId="0" quotePrefix="false" applyFont="true">
      <alignment horizontal="center" vertical="center" wrapText="true"/>
    </xf>
    <xf numFmtId="4" fontId="719" fillId="0" borderId="0" xfId="0" quotePrefix="false" applyFont="true" applyNumberFormat="true">
      <alignment horizontal="center" vertical="center"/>
    </xf>
    <xf numFmtId="164" fontId="720" fillId="0" borderId="0" xfId="0" quotePrefix="false" applyFont="true" applyNumberFormat="true">
      <alignment horizontal="center" vertical="center"/>
    </xf>
    <xf numFmtId="164" fontId="721" fillId="0" borderId="0" xfId="0" quotePrefix="false" applyFont="true" applyNumberFormat="true">
      <alignment horizontal="center" vertical="center"/>
    </xf>
    <xf numFmtId="165" fontId="722" fillId="0" borderId="0" xfId="0" quotePrefix="false" applyFont="true" applyNumberFormat="true">
      <alignment horizontal="center" vertical="center"/>
    </xf>
    <xf numFmtId="164" fontId="723" fillId="0" borderId="0" xfId="0" quotePrefix="false" applyFont="true" applyNumberFormat="true">
      <alignment horizontal="center" vertical="center"/>
    </xf>
    <xf numFmtId="164" fontId="724" fillId="0" borderId="0" xfId="0" quotePrefix="false" applyFont="true" applyNumberFormat="true">
      <alignment horizontal="center" vertical="center" wrapText="true"/>
    </xf>
    <xf numFmtId="4" fontId="725" fillId="0" borderId="0" xfId="0" quotePrefix="false" applyFont="true" applyNumberFormat="true">
      <alignment horizontal="center" vertical="center"/>
    </xf>
    <xf numFmtId="164" fontId="726" fillId="0" borderId="0" xfId="0" quotePrefix="false" applyFont="true" applyNumberFormat="true">
      <alignment horizontal="center" vertical="center"/>
    </xf>
    <xf numFmtId="0" fontId="727" fillId="0" borderId="0" xfId="0" quotePrefix="false" applyFont="true">
      <alignment horizontal="center" vertical="center" wrapText="true"/>
    </xf>
    <xf numFmtId="4" fontId="728" fillId="0" borderId="0" xfId="0" quotePrefix="false" applyFont="true" applyNumberFormat="true">
      <alignment horizontal="center" vertical="center"/>
    </xf>
    <xf numFmtId="164" fontId="729" fillId="0" borderId="0" xfId="0" quotePrefix="false" applyFont="true" applyNumberFormat="true">
      <alignment horizontal="center" vertical="center"/>
    </xf>
    <xf numFmtId="164" fontId="730" fillId="0" borderId="0" xfId="0" quotePrefix="false" applyFont="true" applyNumberFormat="true">
      <alignment horizontal="center" vertical="center"/>
    </xf>
    <xf numFmtId="165" fontId="731" fillId="0" borderId="0" xfId="0" quotePrefix="false" applyFont="true" applyNumberFormat="true">
      <alignment horizontal="center" vertical="center"/>
    </xf>
    <xf numFmtId="164" fontId="732" fillId="0" borderId="0" xfId="0" quotePrefix="false" applyFont="true" applyNumberFormat="true">
      <alignment horizontal="center" vertical="center"/>
    </xf>
    <xf numFmtId="164" fontId="733" fillId="0" borderId="0" xfId="0" quotePrefix="false" applyFont="true" applyNumberFormat="true">
      <alignment horizontal="center" vertical="center" wrapText="true"/>
    </xf>
    <xf numFmtId="4" fontId="734" fillId="0" borderId="0" xfId="0" quotePrefix="false" applyFont="true" applyNumberFormat="true">
      <alignment horizontal="center" vertical="center"/>
    </xf>
    <xf numFmtId="164" fontId="735" fillId="0" borderId="0" xfId="0" quotePrefix="false" applyFont="true" applyNumberFormat="true">
      <alignment horizontal="center" vertical="center"/>
    </xf>
    <xf numFmtId="0" fontId="736" fillId="0" borderId="0" xfId="0" quotePrefix="false" applyFont="true">
      <alignment horizontal="center" vertical="center" wrapText="true"/>
    </xf>
    <xf numFmtId="4" fontId="737" fillId="0" borderId="0" xfId="0" quotePrefix="false" applyFont="true" applyNumberFormat="true">
      <alignment horizontal="center" vertical="center"/>
    </xf>
    <xf numFmtId="164" fontId="738" fillId="0" borderId="0" xfId="0" quotePrefix="false" applyFont="true" applyNumberFormat="true">
      <alignment horizontal="center" vertical="center"/>
    </xf>
    <xf numFmtId="164" fontId="739" fillId="0" borderId="0" xfId="0" quotePrefix="false" applyFont="true" applyNumberFormat="true">
      <alignment horizontal="center" vertical="center"/>
    </xf>
    <xf numFmtId="165" fontId="740" fillId="0" borderId="0" xfId="0" quotePrefix="false" applyFont="true" applyNumberFormat="true">
      <alignment horizontal="center" vertical="center"/>
    </xf>
    <xf numFmtId="164" fontId="741" fillId="0" borderId="0" xfId="0" quotePrefix="false" applyFont="true" applyNumberFormat="true">
      <alignment horizontal="center" vertical="center"/>
    </xf>
    <xf numFmtId="164" fontId="742" fillId="0" borderId="0" xfId="0" quotePrefix="false" applyFont="true" applyNumberFormat="true">
      <alignment horizontal="center" vertical="center" wrapText="true"/>
    </xf>
    <xf numFmtId="4" fontId="743" fillId="0" borderId="0" xfId="0" quotePrefix="false" applyFont="true" applyNumberFormat="true">
      <alignment horizontal="center" vertical="center"/>
    </xf>
    <xf numFmtId="164" fontId="744" fillId="0" borderId="0" xfId="0" quotePrefix="false" applyFont="true" applyNumberFormat="true">
      <alignment horizontal="center" vertical="center"/>
    </xf>
    <xf numFmtId="0" fontId="745" fillId="0" borderId="0" xfId="0" quotePrefix="false" applyFont="true">
      <alignment horizontal="center" vertical="center" wrapText="true"/>
    </xf>
    <xf numFmtId="4" fontId="746" fillId="0" borderId="0" xfId="0" quotePrefix="false" applyFont="true" applyNumberFormat="true">
      <alignment horizontal="center" vertical="center"/>
    </xf>
    <xf numFmtId="164" fontId="747" fillId="0" borderId="0" xfId="0" quotePrefix="false" applyFont="true" applyNumberFormat="true">
      <alignment horizontal="center" vertical="center"/>
    </xf>
    <xf numFmtId="164" fontId="748" fillId="0" borderId="0" xfId="0" quotePrefix="false" applyFont="true" applyNumberFormat="true">
      <alignment horizontal="center" vertical="center"/>
    </xf>
    <xf numFmtId="165" fontId="749" fillId="0" borderId="0" xfId="0" quotePrefix="false" applyFont="true" applyNumberFormat="true">
      <alignment horizontal="center" vertical="center"/>
    </xf>
    <xf numFmtId="164" fontId="750" fillId="0" borderId="0" xfId="0" quotePrefix="false" applyFont="true" applyNumberFormat="true">
      <alignment horizontal="center" vertical="center"/>
    </xf>
    <xf numFmtId="164" fontId="751" fillId="0" borderId="0" xfId="0" quotePrefix="false" applyFont="true" applyNumberFormat="true">
      <alignment horizontal="center" vertical="center" wrapText="true"/>
    </xf>
    <xf numFmtId="4" fontId="752" fillId="0" borderId="0" xfId="0" quotePrefix="false" applyFont="true" applyNumberFormat="true">
      <alignment horizontal="center" vertical="center"/>
    </xf>
    <xf numFmtId="164" fontId="753" fillId="0" borderId="0" xfId="0" quotePrefix="false" applyFont="true" applyNumberFormat="true">
      <alignment horizontal="center" vertical="center"/>
    </xf>
    <xf numFmtId="0" fontId="754" fillId="0" borderId="0" xfId="0" quotePrefix="false" applyFont="true">
      <alignment horizontal="center" vertical="center" wrapText="true"/>
    </xf>
    <xf numFmtId="4" fontId="755" fillId="0" borderId="0" xfId="0" quotePrefix="false" applyFont="true" applyNumberFormat="true">
      <alignment horizontal="center" vertical="center"/>
    </xf>
    <xf numFmtId="164" fontId="756" fillId="0" borderId="0" xfId="0" quotePrefix="false" applyFont="true" applyNumberFormat="true">
      <alignment horizontal="center" vertical="center"/>
    </xf>
    <xf numFmtId="164" fontId="757" fillId="0" borderId="0" xfId="0" quotePrefix="false" applyFont="true" applyNumberFormat="true">
      <alignment horizontal="center" vertical="center"/>
    </xf>
    <xf numFmtId="165" fontId="758" fillId="0" borderId="0" xfId="0" quotePrefix="false" applyFont="true" applyNumberFormat="true">
      <alignment horizontal="center" vertical="center"/>
    </xf>
    <xf numFmtId="164" fontId="759" fillId="0" borderId="0" xfId="0" quotePrefix="false" applyFont="true" applyNumberFormat="true">
      <alignment horizontal="center" vertical="center"/>
    </xf>
    <xf numFmtId="164" fontId="760" fillId="0" borderId="0" xfId="0" quotePrefix="false" applyFont="true" applyNumberFormat="true">
      <alignment horizontal="center" vertical="center" wrapText="true"/>
    </xf>
    <xf numFmtId="4" fontId="761" fillId="0" borderId="0" xfId="0" quotePrefix="false" applyFont="true" applyNumberFormat="true">
      <alignment horizontal="center" vertical="center"/>
    </xf>
    <xf numFmtId="164" fontId="762" fillId="0" borderId="0" xfId="0" quotePrefix="false" applyFont="true" applyNumberFormat="true">
      <alignment horizontal="center" vertical="center"/>
    </xf>
    <xf numFmtId="0" fontId="763" fillId="0" borderId="0" xfId="0" quotePrefix="false" applyFont="true">
      <alignment horizontal="center" vertical="center" wrapText="true"/>
    </xf>
    <xf numFmtId="4" fontId="764" fillId="0" borderId="0" xfId="0" quotePrefix="false" applyFont="true" applyNumberFormat="true">
      <alignment horizontal="center" vertical="center"/>
    </xf>
    <xf numFmtId="164" fontId="765" fillId="0" borderId="0" xfId="0" quotePrefix="false" applyFont="true" applyNumberFormat="true">
      <alignment horizontal="center" vertical="center"/>
    </xf>
    <xf numFmtId="164" fontId="766" fillId="0" borderId="0" xfId="0" quotePrefix="false" applyFont="true" applyNumberFormat="true">
      <alignment horizontal="center" vertical="center"/>
    </xf>
    <xf numFmtId="165" fontId="767" fillId="0" borderId="0" xfId="0" quotePrefix="false" applyFont="true" applyNumberFormat="true">
      <alignment horizontal="center" vertical="center"/>
    </xf>
    <xf numFmtId="164" fontId="768" fillId="0" borderId="0" xfId="0" quotePrefix="false" applyFont="true" applyNumberFormat="true">
      <alignment horizontal="center" vertical="center"/>
    </xf>
    <xf numFmtId="164" fontId="769" fillId="0" borderId="0" xfId="0" quotePrefix="false" applyFont="true" applyNumberFormat="true">
      <alignment horizontal="center" vertical="center" wrapText="true"/>
    </xf>
    <xf numFmtId="4" fontId="770" fillId="0" borderId="0" xfId="0" quotePrefix="false" applyFont="true" applyNumberFormat="true">
      <alignment horizontal="center" vertical="center"/>
    </xf>
    <xf numFmtId="164" fontId="771" fillId="0" borderId="0" xfId="0" quotePrefix="false" applyFont="true" applyNumberFormat="true">
      <alignment horizontal="center" vertical="center"/>
    </xf>
    <xf numFmtId="0" fontId="772" fillId="0" borderId="0" xfId="0" quotePrefix="false" applyFont="true">
      <alignment horizontal="center" vertical="center" wrapText="true"/>
    </xf>
    <xf numFmtId="4" fontId="773" fillId="0" borderId="0" xfId="0" quotePrefix="false" applyFont="true" applyNumberFormat="true">
      <alignment horizontal="center" vertical="center"/>
    </xf>
    <xf numFmtId="164" fontId="774" fillId="0" borderId="0" xfId="0" quotePrefix="false" applyFont="true" applyNumberFormat="true">
      <alignment horizontal="center" vertical="center"/>
    </xf>
    <xf numFmtId="164" fontId="775" fillId="0" borderId="0" xfId="0" quotePrefix="false" applyFont="true" applyNumberFormat="true">
      <alignment horizontal="center" vertical="center"/>
    </xf>
    <xf numFmtId="165" fontId="776" fillId="0" borderId="0" xfId="0" quotePrefix="false" applyFont="true" applyNumberFormat="true">
      <alignment horizontal="center" vertical="center"/>
    </xf>
    <xf numFmtId="164" fontId="777" fillId="0" borderId="0" xfId="0" quotePrefix="false" applyFont="true" applyNumberFormat="true">
      <alignment horizontal="center" vertical="center"/>
    </xf>
    <xf numFmtId="164" fontId="778" fillId="0" borderId="0" xfId="0" quotePrefix="false" applyFont="true" applyNumberFormat="true">
      <alignment horizontal="center" vertical="center" wrapText="true"/>
    </xf>
    <xf numFmtId="4" fontId="779" fillId="0" borderId="0" xfId="0" quotePrefix="false" applyFont="true" applyNumberFormat="true">
      <alignment horizontal="center" vertical="center"/>
    </xf>
    <xf numFmtId="164" fontId="780" fillId="0" borderId="0" xfId="0" quotePrefix="false" applyFont="true" applyNumberFormat="true">
      <alignment horizontal="center" vertical="center"/>
    </xf>
    <xf numFmtId="0" fontId="781" fillId="0" borderId="0" xfId="0" quotePrefix="false" applyFont="true">
      <alignment horizontal="center" vertical="center" wrapText="true"/>
    </xf>
    <xf numFmtId="4" fontId="782" fillId="0" borderId="0" xfId="0" quotePrefix="false" applyFont="true" applyNumberFormat="true">
      <alignment horizontal="center" vertical="center"/>
    </xf>
    <xf numFmtId="164" fontId="783" fillId="0" borderId="0" xfId="0" quotePrefix="false" applyFont="true" applyNumberFormat="true">
      <alignment horizontal="center" vertical="center"/>
    </xf>
    <xf numFmtId="164" fontId="784" fillId="0" borderId="0" xfId="0" quotePrefix="false" applyFont="true" applyNumberFormat="true">
      <alignment horizontal="center" vertical="center"/>
    </xf>
    <xf numFmtId="165" fontId="785" fillId="0" borderId="0" xfId="0" quotePrefix="false" applyFont="true" applyNumberFormat="true">
      <alignment horizontal="center" vertical="center"/>
    </xf>
    <xf numFmtId="164" fontId="786" fillId="0" borderId="0" xfId="0" quotePrefix="false" applyFont="true" applyNumberFormat="true">
      <alignment horizontal="center" vertical="center"/>
    </xf>
    <xf numFmtId="164" fontId="787" fillId="0" borderId="0" xfId="0" quotePrefix="false" applyFont="true" applyNumberFormat="true">
      <alignment horizontal="center" vertical="center" wrapText="true"/>
    </xf>
    <xf numFmtId="4" fontId="788" fillId="0" borderId="0" xfId="0" quotePrefix="false" applyFont="true" applyNumberFormat="true">
      <alignment horizontal="center" vertical="center"/>
    </xf>
    <xf numFmtId="164" fontId="789" fillId="0" borderId="0" xfId="0" quotePrefix="false" applyFont="true" applyNumberFormat="true">
      <alignment horizontal="center" vertical="center"/>
    </xf>
    <xf numFmtId="0" fontId="790" fillId="0" borderId="0" xfId="0" quotePrefix="false" applyFont="true">
      <alignment horizontal="center" vertical="center" wrapText="true"/>
    </xf>
    <xf numFmtId="4" fontId="791" fillId="0" borderId="0" xfId="0" quotePrefix="false" applyFont="true" applyNumberFormat="true">
      <alignment horizontal="center" vertical="center"/>
    </xf>
    <xf numFmtId="164" fontId="792" fillId="0" borderId="0" xfId="0" quotePrefix="false" applyFont="true" applyNumberFormat="true">
      <alignment horizontal="center" vertical="center"/>
    </xf>
    <xf numFmtId="164" fontId="793" fillId="0" borderId="0" xfId="0" quotePrefix="false" applyFont="true" applyNumberFormat="true">
      <alignment horizontal="center" vertical="center"/>
    </xf>
    <xf numFmtId="165" fontId="794" fillId="0" borderId="0" xfId="0" quotePrefix="false" applyFont="true" applyNumberFormat="true">
      <alignment horizontal="center" vertical="center"/>
    </xf>
    <xf numFmtId="164" fontId="795" fillId="0" borderId="0" xfId="0" quotePrefix="false" applyFont="true" applyNumberFormat="true">
      <alignment horizontal="center" vertical="center"/>
    </xf>
    <xf numFmtId="164" fontId="796" fillId="0" borderId="0" xfId="0" quotePrefix="false" applyFont="true" applyNumberFormat="true">
      <alignment horizontal="center" vertical="center" wrapText="true"/>
    </xf>
    <xf numFmtId="4" fontId="797" fillId="0" borderId="0" xfId="0" quotePrefix="false" applyFont="true" applyNumberFormat="true">
      <alignment horizontal="center" vertical="center"/>
    </xf>
    <xf numFmtId="164" fontId="798" fillId="0" borderId="0" xfId="0" quotePrefix="false" applyFont="true" applyNumberFormat="true">
      <alignment horizontal="center" vertical="center"/>
    </xf>
    <xf numFmtId="0" fontId="799" fillId="0" borderId="0" xfId="0" quotePrefix="false" applyFont="true">
      <alignment horizontal="center" vertical="center" wrapText="true"/>
    </xf>
    <xf numFmtId="4" fontId="800" fillId="0" borderId="0" xfId="0" quotePrefix="false" applyFont="true" applyNumberFormat="true">
      <alignment horizontal="center" vertical="center"/>
    </xf>
    <xf numFmtId="164" fontId="801" fillId="0" borderId="0" xfId="0" quotePrefix="false" applyFont="true" applyNumberFormat="true">
      <alignment horizontal="center" vertical="center"/>
    </xf>
    <xf numFmtId="164" fontId="802" fillId="0" borderId="0" xfId="0" quotePrefix="false" applyFont="true" applyNumberFormat="true">
      <alignment horizontal="center" vertical="center"/>
    </xf>
    <xf numFmtId="165" fontId="803" fillId="0" borderId="0" xfId="0" quotePrefix="false" applyFont="true" applyNumberFormat="true">
      <alignment horizontal="center" vertical="center"/>
    </xf>
    <xf numFmtId="164" fontId="804" fillId="0" borderId="0" xfId="0" quotePrefix="false" applyFont="true" applyNumberFormat="true">
      <alignment horizontal="center" vertical="center"/>
    </xf>
    <xf numFmtId="164" fontId="805" fillId="0" borderId="0" xfId="0" quotePrefix="false" applyFont="true" applyNumberFormat="true">
      <alignment horizontal="center" vertical="center" wrapText="true"/>
    </xf>
    <xf numFmtId="4" fontId="806" fillId="0" borderId="0" xfId="0" quotePrefix="false" applyFont="true" applyNumberFormat="true">
      <alignment horizontal="center" vertical="center"/>
    </xf>
    <xf numFmtId="164" fontId="807" fillId="0" borderId="0" xfId="0" quotePrefix="false" applyFont="true" applyNumberFormat="true">
      <alignment horizontal="center" vertical="center"/>
    </xf>
    <xf numFmtId="0" fontId="808" fillId="0" borderId="0" xfId="0" quotePrefix="false" applyFont="true">
      <alignment horizontal="center" vertical="center" wrapText="true"/>
    </xf>
    <xf numFmtId="4" fontId="809" fillId="0" borderId="0" xfId="0" quotePrefix="false" applyFont="true" applyNumberFormat="true">
      <alignment horizontal="center" vertical="center"/>
    </xf>
    <xf numFmtId="164" fontId="810" fillId="0" borderId="0" xfId="0" quotePrefix="false" applyFont="true" applyNumberFormat="true">
      <alignment horizontal="center" vertical="center"/>
    </xf>
    <xf numFmtId="164" fontId="811" fillId="0" borderId="0" xfId="0" quotePrefix="false" applyFont="true" applyNumberFormat="true">
      <alignment horizontal="center" vertical="center"/>
    </xf>
    <xf numFmtId="165" fontId="812" fillId="0" borderId="0" xfId="0" quotePrefix="false" applyFont="true" applyNumberFormat="true">
      <alignment horizontal="center" vertical="center"/>
    </xf>
    <xf numFmtId="164" fontId="813" fillId="0" borderId="0" xfId="0" quotePrefix="false" applyFont="true" applyNumberFormat="true">
      <alignment horizontal="center" vertical="center"/>
    </xf>
    <xf numFmtId="164" fontId="814" fillId="0" borderId="0" xfId="0" quotePrefix="false" applyFont="true" applyNumberFormat="true">
      <alignment horizontal="center" vertical="center" wrapText="true"/>
    </xf>
    <xf numFmtId="4" fontId="815" fillId="0" borderId="0" xfId="0" quotePrefix="false" applyFont="true" applyNumberFormat="true">
      <alignment horizontal="center" vertical="center"/>
    </xf>
    <xf numFmtId="164" fontId="816" fillId="0" borderId="0" xfId="0" quotePrefix="false" applyFont="true" applyNumberFormat="true">
      <alignment horizontal="center" vertical="center"/>
    </xf>
    <xf numFmtId="0" fontId="817" fillId="0" borderId="0" xfId="0" quotePrefix="false" applyFont="true">
      <alignment horizontal="center" vertical="center" wrapText="true"/>
    </xf>
    <xf numFmtId="4" fontId="818" fillId="0" borderId="0" xfId="0" quotePrefix="false" applyFont="true" applyNumberFormat="true">
      <alignment horizontal="center" vertical="center"/>
    </xf>
    <xf numFmtId="164" fontId="819" fillId="0" borderId="0" xfId="0" quotePrefix="false" applyFont="true" applyNumberFormat="true">
      <alignment horizontal="center" vertical="center"/>
    </xf>
    <xf numFmtId="164" fontId="820" fillId="0" borderId="0" xfId="0" quotePrefix="false" applyFont="true" applyNumberFormat="true">
      <alignment horizontal="center" vertical="center"/>
    </xf>
    <xf numFmtId="165" fontId="821" fillId="0" borderId="0" xfId="0" quotePrefix="false" applyFont="true" applyNumberFormat="true">
      <alignment horizontal="center" vertical="center"/>
    </xf>
    <xf numFmtId="164" fontId="822" fillId="0" borderId="0" xfId="0" quotePrefix="false" applyFont="true" applyNumberFormat="true">
      <alignment horizontal="center" vertical="center"/>
    </xf>
    <xf numFmtId="164" fontId="823" fillId="0" borderId="0" xfId="0" quotePrefix="false" applyFont="true" applyNumberFormat="true">
      <alignment horizontal="center" vertical="center" wrapText="true"/>
    </xf>
    <xf numFmtId="4" fontId="824" fillId="0" borderId="0" xfId="0" quotePrefix="false" applyFont="true" applyNumberFormat="true">
      <alignment horizontal="center" vertical="center"/>
    </xf>
    <xf numFmtId="164" fontId="825" fillId="0" borderId="0" xfId="0" quotePrefix="false" applyFont="true" applyNumberFormat="true">
      <alignment horizontal="center" vertical="center"/>
    </xf>
    <xf numFmtId="0" fontId="826" fillId="0" borderId="0" xfId="0" quotePrefix="false" applyFont="true">
      <alignment horizontal="center" vertical="center" wrapText="true"/>
    </xf>
    <xf numFmtId="4" fontId="827" fillId="0" borderId="0" xfId="0" quotePrefix="false" applyFont="true" applyNumberFormat="true">
      <alignment horizontal="center" vertical="center"/>
    </xf>
    <xf numFmtId="164" fontId="828" fillId="0" borderId="0" xfId="0" quotePrefix="false" applyFont="true" applyNumberFormat="true">
      <alignment horizontal="center" vertical="center"/>
    </xf>
    <xf numFmtId="164" fontId="829" fillId="0" borderId="0" xfId="0" quotePrefix="false" applyFont="true" applyNumberFormat="true">
      <alignment horizontal="center" vertical="center"/>
    </xf>
    <xf numFmtId="165" fontId="830" fillId="0" borderId="0" xfId="0" quotePrefix="false" applyFont="true" applyNumberFormat="true">
      <alignment horizontal="center" vertical="center"/>
    </xf>
    <xf numFmtId="164" fontId="831" fillId="0" borderId="0" xfId="0" quotePrefix="false" applyFont="true" applyNumberFormat="true">
      <alignment horizontal="center" vertical="center"/>
    </xf>
    <xf numFmtId="164" fontId="832" fillId="0" borderId="0" xfId="0" quotePrefix="false" applyFont="true" applyNumberFormat="true">
      <alignment horizontal="center" vertical="center" wrapText="true"/>
    </xf>
    <xf numFmtId="4" fontId="833" fillId="0" borderId="0" xfId="0" quotePrefix="false" applyFont="true" applyNumberFormat="true">
      <alignment horizontal="center" vertical="center"/>
    </xf>
    <xf numFmtId="164" fontId="834" fillId="0" borderId="0" xfId="0" quotePrefix="false" applyFont="true" applyNumberFormat="true">
      <alignment horizontal="center" vertical="center"/>
    </xf>
    <xf numFmtId="0" fontId="835" fillId="0" borderId="0" xfId="0" quotePrefix="false" applyFont="true">
      <alignment horizontal="center" vertical="center" wrapText="true"/>
    </xf>
    <xf numFmtId="4" fontId="836" fillId="0" borderId="0" xfId="0" quotePrefix="false" applyFont="true" applyNumberFormat="true">
      <alignment horizontal="center" vertical="center"/>
    </xf>
    <xf numFmtId="164" fontId="837" fillId="0" borderId="0" xfId="0" quotePrefix="false" applyFont="true" applyNumberFormat="true">
      <alignment horizontal="center" vertical="center"/>
    </xf>
    <xf numFmtId="164" fontId="838" fillId="0" borderId="0" xfId="0" quotePrefix="false" applyFont="true" applyNumberFormat="true">
      <alignment horizontal="center" vertical="center"/>
    </xf>
    <xf numFmtId="165" fontId="839" fillId="0" borderId="0" xfId="0" quotePrefix="false" applyFont="true" applyNumberFormat="true">
      <alignment horizontal="center" vertical="center"/>
    </xf>
    <xf numFmtId="164" fontId="840" fillId="0" borderId="0" xfId="0" quotePrefix="false" applyFont="true" applyNumberFormat="true">
      <alignment horizontal="center" vertical="center"/>
    </xf>
    <xf numFmtId="164" fontId="841" fillId="0" borderId="0" xfId="0" quotePrefix="false" applyFont="true" applyNumberFormat="true">
      <alignment horizontal="center" vertical="center" wrapText="true"/>
    </xf>
    <xf numFmtId="4" fontId="842" fillId="0" borderId="0" xfId="0" quotePrefix="false" applyFont="true" applyNumberFormat="true">
      <alignment horizontal="center" vertical="center"/>
    </xf>
    <xf numFmtId="164" fontId="843" fillId="0" borderId="0" xfId="0" quotePrefix="false" applyFont="true" applyNumberFormat="true">
      <alignment horizontal="center" vertical="center"/>
    </xf>
    <xf numFmtId="0" fontId="844" fillId="0" borderId="0" xfId="0" quotePrefix="false" applyFont="true">
      <alignment horizontal="center" vertical="center" wrapText="true"/>
    </xf>
    <xf numFmtId="4" fontId="845" fillId="0" borderId="0" xfId="0" quotePrefix="false" applyFont="true" applyNumberFormat="true">
      <alignment horizontal="center" vertical="center"/>
    </xf>
    <xf numFmtId="164" fontId="846" fillId="0" borderId="0" xfId="0" quotePrefix="false" applyFont="true" applyNumberFormat="true">
      <alignment horizontal="center" vertical="center"/>
    </xf>
    <xf numFmtId="164" fontId="847" fillId="0" borderId="0" xfId="0" quotePrefix="false" applyFont="true" applyNumberFormat="true">
      <alignment horizontal="center" vertical="center"/>
    </xf>
    <xf numFmtId="165" fontId="848" fillId="0" borderId="0" xfId="0" quotePrefix="false" applyFont="true" applyNumberFormat="true">
      <alignment horizontal="center" vertical="center"/>
    </xf>
    <xf numFmtId="164" fontId="849" fillId="0" borderId="0" xfId="0" quotePrefix="false" applyFont="true" applyNumberFormat="true">
      <alignment horizontal="center" vertical="center"/>
    </xf>
    <xf numFmtId="164" fontId="850" fillId="0" borderId="0" xfId="0" quotePrefix="false" applyFont="true" applyNumberFormat="true">
      <alignment horizontal="center" vertical="center" wrapText="true"/>
    </xf>
    <xf numFmtId="4" fontId="851" fillId="0" borderId="0" xfId="0" quotePrefix="false" applyFont="true" applyNumberFormat="true">
      <alignment horizontal="center" vertical="center"/>
    </xf>
    <xf numFmtId="164" fontId="852" fillId="0" borderId="0" xfId="0" quotePrefix="false" applyFont="true" applyNumberFormat="true">
      <alignment horizontal="center" vertical="center"/>
    </xf>
    <xf numFmtId="0" fontId="853" fillId="0" borderId="0" xfId="0" quotePrefix="false" applyFont="true">
      <alignment horizontal="center" vertical="center" wrapText="true"/>
    </xf>
    <xf numFmtId="4" fontId="854" fillId="0" borderId="0" xfId="0" quotePrefix="false" applyFont="true" applyNumberFormat="true">
      <alignment horizontal="center" vertical="center"/>
    </xf>
    <xf numFmtId="164" fontId="855" fillId="0" borderId="0" xfId="0" quotePrefix="false" applyFont="true" applyNumberFormat="true">
      <alignment horizontal="center" vertical="center"/>
    </xf>
    <xf numFmtId="164" fontId="856" fillId="0" borderId="0" xfId="0" quotePrefix="false" applyFont="true" applyNumberFormat="true">
      <alignment horizontal="center" vertical="center"/>
    </xf>
    <xf numFmtId="165" fontId="857" fillId="0" borderId="0" xfId="0" quotePrefix="false" applyFont="true" applyNumberFormat="true">
      <alignment horizontal="center" vertical="center"/>
    </xf>
    <xf numFmtId="164" fontId="858" fillId="0" borderId="0" xfId="0" quotePrefix="false" applyFont="true" applyNumberFormat="true">
      <alignment horizontal="center" vertical="center"/>
    </xf>
    <xf numFmtId="164" fontId="859" fillId="0" borderId="0" xfId="0" quotePrefix="false" applyFont="true" applyNumberFormat="true">
      <alignment horizontal="center" vertical="center" wrapText="true"/>
    </xf>
    <xf numFmtId="4" fontId="860" fillId="0" borderId="0" xfId="0" quotePrefix="false" applyFont="true" applyNumberFormat="true">
      <alignment horizontal="center" vertical="center"/>
    </xf>
    <xf numFmtId="164" fontId="861" fillId="0" borderId="0" xfId="0" quotePrefix="false" applyFont="true" applyNumberFormat="true">
      <alignment horizontal="center" vertical="center"/>
    </xf>
    <xf numFmtId="0" fontId="862" fillId="0" borderId="0" xfId="0" quotePrefix="false" applyFont="true">
      <alignment horizontal="center" vertical="center" wrapText="true"/>
    </xf>
    <xf numFmtId="4" fontId="863" fillId="0" borderId="0" xfId="0" quotePrefix="false" applyFont="true" applyNumberFormat="true">
      <alignment horizontal="center" vertical="center"/>
    </xf>
    <xf numFmtId="164" fontId="864" fillId="0" borderId="0" xfId="0" quotePrefix="false" applyFont="true" applyNumberFormat="true">
      <alignment horizontal="center" vertical="center"/>
    </xf>
    <xf numFmtId="164" fontId="865" fillId="0" borderId="0" xfId="0" quotePrefix="false" applyFont="true" applyNumberFormat="true">
      <alignment horizontal="center" vertical="center"/>
    </xf>
    <xf numFmtId="165" fontId="866" fillId="0" borderId="0" xfId="0" quotePrefix="false" applyFont="true" applyNumberFormat="true">
      <alignment horizontal="center" vertical="center"/>
    </xf>
    <xf numFmtId="164" fontId="867" fillId="0" borderId="0" xfId="0" quotePrefix="false" applyFont="true" applyNumberFormat="true">
      <alignment horizontal="center" vertical="center"/>
    </xf>
    <xf numFmtId="164" fontId="868" fillId="0" borderId="0" xfId="0" quotePrefix="false" applyFont="true" applyNumberFormat="true">
      <alignment horizontal="center" vertical="center" wrapText="true"/>
    </xf>
    <xf numFmtId="4" fontId="869" fillId="0" borderId="0" xfId="0" quotePrefix="false" applyFont="true" applyNumberFormat="true">
      <alignment horizontal="center" vertical="center"/>
    </xf>
    <xf numFmtId="164" fontId="870" fillId="0" borderId="0" xfId="0" quotePrefix="false" applyFont="true" applyNumberFormat="true">
      <alignment horizontal="center" vertical="center"/>
    </xf>
    <xf numFmtId="0" fontId="871" fillId="0" borderId="0" xfId="0" quotePrefix="false" applyFont="true">
      <alignment horizontal="center" vertical="center" wrapText="true"/>
    </xf>
    <xf numFmtId="4" fontId="872" fillId="0" borderId="0" xfId="0" quotePrefix="false" applyFont="true" applyNumberFormat="true">
      <alignment horizontal="center" vertical="center"/>
    </xf>
    <xf numFmtId="164" fontId="873" fillId="0" borderId="0" xfId="0" quotePrefix="false" applyFont="true" applyNumberFormat="true">
      <alignment horizontal="center" vertical="center"/>
    </xf>
    <xf numFmtId="164" fontId="874" fillId="0" borderId="0" xfId="0" quotePrefix="false" applyFont="true" applyNumberFormat="true">
      <alignment horizontal="center" vertical="center"/>
    </xf>
    <xf numFmtId="165" fontId="875" fillId="0" borderId="0" xfId="0" quotePrefix="false" applyFont="true" applyNumberFormat="true">
      <alignment horizontal="center" vertical="center"/>
    </xf>
    <xf numFmtId="164" fontId="876" fillId="0" borderId="0" xfId="0" quotePrefix="false" applyFont="true" applyNumberFormat="true">
      <alignment horizontal="center" vertical="center"/>
    </xf>
    <xf numFmtId="164" fontId="877" fillId="0" borderId="0" xfId="0" quotePrefix="false" applyFont="true" applyNumberFormat="true">
      <alignment horizontal="center" vertical="center" wrapText="true"/>
    </xf>
    <xf numFmtId="4" fontId="878" fillId="0" borderId="0" xfId="0" quotePrefix="false" applyFont="true" applyNumberFormat="true">
      <alignment horizontal="center" vertical="center"/>
    </xf>
    <xf numFmtId="164" fontId="879" fillId="0" borderId="0" xfId="0" quotePrefix="false" applyFont="true" applyNumberFormat="true">
      <alignment horizontal="center" vertical="center"/>
    </xf>
    <xf numFmtId="0" fontId="880" fillId="0" borderId="0" xfId="0" quotePrefix="false" applyFont="true">
      <alignment horizontal="center" vertical="center" wrapText="true"/>
    </xf>
    <xf numFmtId="4" fontId="881" fillId="0" borderId="0" xfId="0" quotePrefix="false" applyFont="true" applyNumberFormat="true">
      <alignment horizontal="center" vertical="center"/>
    </xf>
    <xf numFmtId="164" fontId="882" fillId="0" borderId="0" xfId="0" quotePrefix="false" applyFont="true" applyNumberFormat="true">
      <alignment horizontal="center" vertical="center"/>
    </xf>
    <xf numFmtId="164" fontId="883" fillId="0" borderId="0" xfId="0" quotePrefix="false" applyFont="true" applyNumberFormat="true">
      <alignment horizontal="center" vertical="center"/>
    </xf>
    <xf numFmtId="165" fontId="884" fillId="0" borderId="0" xfId="0" quotePrefix="false" applyFont="true" applyNumberFormat="true">
      <alignment horizontal="center" vertical="center"/>
    </xf>
    <xf numFmtId="164" fontId="885" fillId="0" borderId="0" xfId="0" quotePrefix="false" applyFont="true" applyNumberFormat="true">
      <alignment horizontal="center" vertical="center"/>
    </xf>
    <xf numFmtId="164" fontId="886" fillId="0" borderId="0" xfId="0" quotePrefix="false" applyFont="true" applyNumberFormat="true">
      <alignment horizontal="center" vertical="center" wrapText="true"/>
    </xf>
    <xf numFmtId="4" fontId="887" fillId="0" borderId="0" xfId="0" quotePrefix="false" applyFont="true" applyNumberFormat="true">
      <alignment horizontal="center" vertical="center"/>
    </xf>
    <xf numFmtId="164" fontId="888" fillId="0" borderId="0" xfId="0" quotePrefix="false" applyFont="true" applyNumberFormat="true">
      <alignment horizontal="center" vertical="center"/>
    </xf>
    <xf numFmtId="0" fontId="889" fillId="0" borderId="0" xfId="0" quotePrefix="false" applyFont="true">
      <alignment horizontal="center" vertical="center" wrapText="true"/>
    </xf>
    <xf numFmtId="4" fontId="890" fillId="0" borderId="0" xfId="0" quotePrefix="false" applyFont="true" applyNumberFormat="true">
      <alignment horizontal="center" vertical="center"/>
    </xf>
    <xf numFmtId="164" fontId="891" fillId="0" borderId="0" xfId="0" quotePrefix="false" applyFont="true" applyNumberFormat="true">
      <alignment horizontal="center" vertical="center"/>
    </xf>
    <xf numFmtId="164" fontId="892" fillId="0" borderId="0" xfId="0" quotePrefix="false" applyFont="true" applyNumberFormat="true">
      <alignment horizontal="center" vertical="center"/>
    </xf>
    <xf numFmtId="165" fontId="893" fillId="0" borderId="0" xfId="0" quotePrefix="false" applyFont="true" applyNumberFormat="true">
      <alignment horizontal="center" vertical="center"/>
    </xf>
    <xf numFmtId="164" fontId="894" fillId="0" borderId="0" xfId="0" quotePrefix="false" applyFont="true" applyNumberFormat="true">
      <alignment horizontal="center" vertical="center"/>
    </xf>
    <xf numFmtId="164" fontId="895" fillId="0" borderId="0" xfId="0" quotePrefix="false" applyFont="true" applyNumberFormat="true">
      <alignment horizontal="center" vertical="center" wrapText="true"/>
    </xf>
    <xf numFmtId="4" fontId="896" fillId="0" borderId="0" xfId="0" quotePrefix="false" applyFont="true" applyNumberFormat="true">
      <alignment horizontal="center" vertical="center"/>
    </xf>
    <xf numFmtId="164" fontId="897" fillId="0" borderId="0" xfId="0" quotePrefix="false" applyFont="true" applyNumberFormat="true">
      <alignment horizontal="center" vertical="center"/>
    </xf>
    <xf numFmtId="0" fontId="898" fillId="0" borderId="0" xfId="0" quotePrefix="false" applyFont="true">
      <alignment horizontal="center" vertical="center" wrapText="true"/>
    </xf>
    <xf numFmtId="4" fontId="899" fillId="0" borderId="0" xfId="0" quotePrefix="false" applyFont="true" applyNumberFormat="true">
      <alignment horizontal="center" vertical="center"/>
    </xf>
    <xf numFmtId="164" fontId="900" fillId="0" borderId="0" xfId="0" quotePrefix="false" applyFont="true" applyNumberFormat="true">
      <alignment horizontal="center" vertical="center"/>
    </xf>
    <xf numFmtId="164" fontId="901" fillId="0" borderId="0" xfId="0" quotePrefix="false" applyFont="true" applyNumberFormat="true">
      <alignment horizontal="center" vertical="center"/>
    </xf>
    <xf numFmtId="165" fontId="902" fillId="0" borderId="0" xfId="0" quotePrefix="false" applyFont="true" applyNumberFormat="true">
      <alignment horizontal="center" vertical="center"/>
    </xf>
    <xf numFmtId="164" fontId="903" fillId="0" borderId="0" xfId="0" quotePrefix="false" applyFont="true" applyNumberFormat="true">
      <alignment horizontal="center" vertical="center"/>
    </xf>
    <xf numFmtId="164" fontId="904" fillId="0" borderId="0" xfId="0" quotePrefix="false" applyFont="true" applyNumberFormat="true">
      <alignment horizontal="center" vertical="center" wrapText="true"/>
    </xf>
    <xf numFmtId="4" fontId="905" fillId="0" borderId="0" xfId="0" quotePrefix="false" applyFont="true" applyNumberFormat="true">
      <alignment horizontal="center" vertical="center"/>
    </xf>
    <xf numFmtId="164" fontId="906" fillId="0" borderId="0" xfId="0" quotePrefix="false" applyFont="true" applyNumberFormat="true">
      <alignment horizontal="center" vertical="center"/>
    </xf>
    <xf numFmtId="164" fontId="907" fillId="0" borderId="0" xfId="0" quotePrefix="false" applyFont="true" applyNumberFormat="true">
      <alignment horizontal="center" vertical="center" wrapText="true"/>
    </xf>
    <xf numFmtId="0" fontId="90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90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909" fillId="0" borderId="0" xfId="0" quotePrefix="false" applyFont="true">
      <alignment horizontal="center" vertical="center" wrapText="true"/>
    </xf>
    <xf numFmtId="4" fontId="910" fillId="0" borderId="0" xfId="0" quotePrefix="false" applyFont="true" applyNumberFormat="true">
      <alignment horizontal="center" vertical="center"/>
    </xf>
    <xf numFmtId="164" fontId="911" fillId="0" borderId="0" xfId="0" quotePrefix="false" applyFont="true" applyNumberFormat="true">
      <alignment horizontal="center" vertical="center"/>
    </xf>
    <xf numFmtId="164" fontId="912" fillId="0" borderId="0" xfId="0" quotePrefix="false" applyFont="true" applyNumberFormat="true">
      <alignment horizontal="center" vertical="center"/>
    </xf>
    <xf numFmtId="165" fontId="913" fillId="0" borderId="0" xfId="0" quotePrefix="false" applyFont="true" applyNumberFormat="true">
      <alignment horizontal="center" vertical="center"/>
    </xf>
    <xf numFmtId="164" fontId="914" fillId="0" borderId="0" xfId="0" quotePrefix="false" applyFont="true" applyNumberFormat="true">
      <alignment horizontal="center" vertical="center"/>
    </xf>
    <xf numFmtId="164" fontId="915" fillId="0" borderId="0" xfId="0" quotePrefix="false" applyFont="true" applyNumberFormat="true">
      <alignment horizontal="center" vertical="center" wrapText="true"/>
    </xf>
    <xf numFmtId="4" fontId="916" fillId="0" borderId="0" xfId="0" quotePrefix="false" applyFont="true" applyNumberFormat="true">
      <alignment horizontal="center" vertical="center"/>
    </xf>
    <xf numFmtId="164" fontId="917" fillId="0" borderId="0" xfId="0" quotePrefix="false" applyFont="true" applyNumberFormat="true">
      <alignment horizontal="center" vertical="center"/>
    </xf>
    <xf numFmtId="0" fontId="918" fillId="0" borderId="0" xfId="0" quotePrefix="false" applyFont="true">
      <alignment horizontal="center" vertical="center" wrapText="true"/>
    </xf>
    <xf numFmtId="4" fontId="919" fillId="0" borderId="0" xfId="0" quotePrefix="false" applyFont="true" applyNumberFormat="true">
      <alignment horizontal="center" vertical="center"/>
    </xf>
    <xf numFmtId="164" fontId="920" fillId="0" borderId="0" xfId="0" quotePrefix="false" applyFont="true" applyNumberFormat="true">
      <alignment horizontal="center" vertical="center"/>
    </xf>
    <xf numFmtId="164" fontId="921" fillId="0" borderId="0" xfId="0" quotePrefix="false" applyFont="true" applyNumberFormat="true">
      <alignment horizontal="center" vertical="center"/>
    </xf>
    <xf numFmtId="165" fontId="922" fillId="0" borderId="0" xfId="0" quotePrefix="false" applyFont="true" applyNumberFormat="true">
      <alignment horizontal="center" vertical="center"/>
    </xf>
    <xf numFmtId="164" fontId="923" fillId="0" borderId="0" xfId="0" quotePrefix="false" applyFont="true" applyNumberFormat="true">
      <alignment horizontal="center" vertical="center"/>
    </xf>
    <xf numFmtId="164" fontId="924" fillId="0" borderId="0" xfId="0" quotePrefix="false" applyFont="true" applyNumberFormat="true">
      <alignment horizontal="center" vertical="center" wrapText="true"/>
    </xf>
    <xf numFmtId="4" fontId="925" fillId="0" borderId="0" xfId="0" quotePrefix="false" applyFont="true" applyNumberFormat="true">
      <alignment horizontal="center" vertical="center"/>
    </xf>
    <xf numFmtId="164" fontId="926" fillId="0" borderId="0" xfId="0" quotePrefix="false" applyFont="true" applyNumberFormat="true">
      <alignment horizontal="center" vertical="center"/>
    </xf>
    <xf numFmtId="0" fontId="927" fillId="0" borderId="0" xfId="0" quotePrefix="false" applyFont="true">
      <alignment horizontal="center" vertical="center" wrapText="true"/>
    </xf>
    <xf numFmtId="4" fontId="928" fillId="0" borderId="0" xfId="0" quotePrefix="false" applyFont="true" applyNumberFormat="true">
      <alignment horizontal="center" vertical="center"/>
    </xf>
    <xf numFmtId="164" fontId="929" fillId="0" borderId="0" xfId="0" quotePrefix="false" applyFont="true" applyNumberFormat="true">
      <alignment horizontal="center" vertical="center"/>
    </xf>
    <xf numFmtId="164" fontId="930" fillId="0" borderId="0" xfId="0" quotePrefix="false" applyFont="true" applyNumberFormat="true">
      <alignment horizontal="center" vertical="center"/>
    </xf>
    <xf numFmtId="165" fontId="931" fillId="0" borderId="0" xfId="0" quotePrefix="false" applyFont="true" applyNumberFormat="true">
      <alignment horizontal="center" vertical="center"/>
    </xf>
    <xf numFmtId="164" fontId="932" fillId="0" borderId="0" xfId="0" quotePrefix="false" applyFont="true" applyNumberFormat="true">
      <alignment horizontal="center" vertical="center"/>
    </xf>
    <xf numFmtId="164" fontId="933" fillId="0" borderId="0" xfId="0" quotePrefix="false" applyFont="true" applyNumberFormat="true">
      <alignment horizontal="center" vertical="center" wrapText="true"/>
    </xf>
    <xf numFmtId="4" fontId="934" fillId="0" borderId="0" xfId="0" quotePrefix="false" applyFont="true" applyNumberFormat="true">
      <alignment horizontal="center" vertical="center"/>
    </xf>
    <xf numFmtId="164" fontId="935" fillId="0" borderId="0" xfId="0" quotePrefix="false" applyFont="true" applyNumberFormat="true">
      <alignment horizontal="center" vertical="center"/>
    </xf>
    <xf numFmtId="0" fontId="936" fillId="0" borderId="0" xfId="0" quotePrefix="false" applyFont="true">
      <alignment horizontal="center" vertical="center" wrapText="true"/>
    </xf>
    <xf numFmtId="4" fontId="937" fillId="0" borderId="0" xfId="0" quotePrefix="false" applyFont="true" applyNumberFormat="true">
      <alignment horizontal="center" vertical="center"/>
    </xf>
    <xf numFmtId="164" fontId="938" fillId="0" borderId="0" xfId="0" quotePrefix="false" applyFont="true" applyNumberFormat="true">
      <alignment horizontal="center" vertical="center"/>
    </xf>
    <xf numFmtId="164" fontId="939" fillId="0" borderId="0" xfId="0" quotePrefix="false" applyFont="true" applyNumberFormat="true">
      <alignment horizontal="center" vertical="center"/>
    </xf>
    <xf numFmtId="165" fontId="940" fillId="0" borderId="0" xfId="0" quotePrefix="false" applyFont="true" applyNumberFormat="true">
      <alignment horizontal="center" vertical="center"/>
    </xf>
    <xf numFmtId="164" fontId="941" fillId="0" borderId="0" xfId="0" quotePrefix="false" applyFont="true" applyNumberFormat="true">
      <alignment horizontal="center" vertical="center"/>
    </xf>
    <xf numFmtId="164" fontId="942" fillId="0" borderId="0" xfId="0" quotePrefix="false" applyFont="true" applyNumberFormat="true">
      <alignment horizontal="center" vertical="center" wrapText="true"/>
    </xf>
    <xf numFmtId="4" fontId="943" fillId="0" borderId="0" xfId="0" quotePrefix="false" applyFont="true" applyNumberFormat="true">
      <alignment horizontal="center" vertical="center"/>
    </xf>
    <xf numFmtId="164" fontId="944" fillId="0" borderId="0" xfId="0" quotePrefix="false" applyFont="true" applyNumberFormat="true">
      <alignment horizontal="center" vertical="center"/>
    </xf>
    <xf numFmtId="164" fontId="945" fillId="0" borderId="0" xfId="0" quotePrefix="false" applyFont="true" applyNumberFormat="true">
      <alignment horizontal="center" vertical="center" wrapText="true"/>
    </xf>
    <xf numFmtId="0" fontId="94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94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947" fillId="0" borderId="0" xfId="0" quotePrefix="false" applyFont="true">
      <alignment horizontal="center" vertical="center" wrapText="true"/>
    </xf>
    <xf numFmtId="4" fontId="948" fillId="0" borderId="0" xfId="0" quotePrefix="false" applyFont="true" applyNumberFormat="true">
      <alignment horizontal="center" vertical="center"/>
    </xf>
    <xf numFmtId="164" fontId="949" fillId="0" borderId="0" xfId="0" quotePrefix="false" applyFont="true" applyNumberFormat="true">
      <alignment horizontal="center" vertical="center"/>
    </xf>
    <xf numFmtId="164" fontId="950" fillId="0" borderId="0" xfId="0" quotePrefix="false" applyFont="true" applyNumberFormat="true">
      <alignment horizontal="center" vertical="center"/>
    </xf>
    <xf numFmtId="165" fontId="951" fillId="0" borderId="0" xfId="0" quotePrefix="false" applyFont="true" applyNumberFormat="true">
      <alignment horizontal="center" vertical="center"/>
    </xf>
    <xf numFmtId="164" fontId="952" fillId="0" borderId="0" xfId="0" quotePrefix="false" applyFont="true" applyNumberFormat="true">
      <alignment horizontal="center" vertical="center"/>
    </xf>
    <xf numFmtId="164" fontId="953" fillId="0" borderId="0" xfId="0" quotePrefix="false" applyFont="true" applyNumberFormat="true">
      <alignment horizontal="center" vertical="center" wrapText="true"/>
    </xf>
    <xf numFmtId="4" fontId="954" fillId="0" borderId="0" xfId="0" quotePrefix="false" applyFont="true" applyNumberFormat="true">
      <alignment horizontal="center" vertical="center"/>
    </xf>
    <xf numFmtId="164" fontId="955" fillId="0" borderId="0" xfId="0" quotePrefix="false" applyFont="true" applyNumberFormat="true">
      <alignment horizontal="center" vertical="center"/>
    </xf>
    <xf numFmtId="0" fontId="956" fillId="0" borderId="0" xfId="0" quotePrefix="false" applyFont="true">
      <alignment horizontal="center" vertical="center" wrapText="true"/>
    </xf>
    <xf numFmtId="4" fontId="957" fillId="0" borderId="0" xfId="0" quotePrefix="false" applyFont="true" applyNumberFormat="true">
      <alignment horizontal="center" vertical="center"/>
    </xf>
    <xf numFmtId="164" fontId="958" fillId="0" borderId="0" xfId="0" quotePrefix="false" applyFont="true" applyNumberFormat="true">
      <alignment horizontal="center" vertical="center"/>
    </xf>
    <xf numFmtId="164" fontId="959" fillId="0" borderId="0" xfId="0" quotePrefix="false" applyFont="true" applyNumberFormat="true">
      <alignment horizontal="center" vertical="center"/>
    </xf>
    <xf numFmtId="165" fontId="960" fillId="0" borderId="0" xfId="0" quotePrefix="false" applyFont="true" applyNumberFormat="true">
      <alignment horizontal="center" vertical="center"/>
    </xf>
    <xf numFmtId="164" fontId="961" fillId="0" borderId="0" xfId="0" quotePrefix="false" applyFont="true" applyNumberFormat="true">
      <alignment horizontal="center" vertical="center"/>
    </xf>
    <xf numFmtId="164" fontId="962" fillId="0" borderId="0" xfId="0" quotePrefix="false" applyFont="true" applyNumberFormat="true">
      <alignment horizontal="center" vertical="center" wrapText="true"/>
    </xf>
    <xf numFmtId="4" fontId="963" fillId="0" borderId="0" xfId="0" quotePrefix="false" applyFont="true" applyNumberFormat="true">
      <alignment horizontal="center" vertical="center"/>
    </xf>
    <xf numFmtId="164" fontId="964" fillId="0" borderId="0" xfId="0" quotePrefix="false" applyFont="true" applyNumberFormat="true">
      <alignment horizontal="center" vertical="center"/>
    </xf>
    <xf numFmtId="0" fontId="965" fillId="0" borderId="0" xfId="0" quotePrefix="false" applyFont="true">
      <alignment horizontal="center" vertical="center" wrapText="true"/>
    </xf>
    <xf numFmtId="4" fontId="966" fillId="0" borderId="0" xfId="0" quotePrefix="false" applyFont="true" applyNumberFormat="true">
      <alignment horizontal="center" vertical="center"/>
    </xf>
    <xf numFmtId="164" fontId="967" fillId="0" borderId="0" xfId="0" quotePrefix="false" applyFont="true" applyNumberFormat="true">
      <alignment horizontal="center" vertical="center"/>
    </xf>
    <xf numFmtId="164" fontId="968" fillId="0" borderId="0" xfId="0" quotePrefix="false" applyFont="true" applyNumberFormat="true">
      <alignment horizontal="center" vertical="center"/>
    </xf>
    <xf numFmtId="165" fontId="969" fillId="0" borderId="0" xfId="0" quotePrefix="false" applyFont="true" applyNumberFormat="true">
      <alignment horizontal="center" vertical="center"/>
    </xf>
    <xf numFmtId="164" fontId="970" fillId="0" borderId="0" xfId="0" quotePrefix="false" applyFont="true" applyNumberFormat="true">
      <alignment horizontal="center" vertical="center"/>
    </xf>
    <xf numFmtId="164" fontId="971" fillId="0" borderId="0" xfId="0" quotePrefix="false" applyFont="true" applyNumberFormat="true">
      <alignment horizontal="center" vertical="center" wrapText="true"/>
    </xf>
    <xf numFmtId="4" fontId="972" fillId="0" borderId="0" xfId="0" quotePrefix="false" applyFont="true" applyNumberFormat="true">
      <alignment horizontal="center" vertical="center"/>
    </xf>
    <xf numFmtId="164" fontId="973" fillId="0" borderId="0" xfId="0" quotePrefix="false" applyFont="true" applyNumberFormat="true">
      <alignment horizontal="center" vertical="center"/>
    </xf>
    <xf numFmtId="0" fontId="974" fillId="0" borderId="0" xfId="0" quotePrefix="false" applyFont="true">
      <alignment horizontal="center" vertical="center" wrapText="true"/>
    </xf>
    <xf numFmtId="4" fontId="975" fillId="0" borderId="0" xfId="0" quotePrefix="false" applyFont="true" applyNumberFormat="true">
      <alignment horizontal="center" vertical="center"/>
    </xf>
    <xf numFmtId="164" fontId="976" fillId="0" borderId="0" xfId="0" quotePrefix="false" applyFont="true" applyNumberFormat="true">
      <alignment horizontal="center" vertical="center"/>
    </xf>
    <xf numFmtId="164" fontId="977" fillId="0" borderId="0" xfId="0" quotePrefix="false" applyFont="true" applyNumberFormat="true">
      <alignment horizontal="center" vertical="center"/>
    </xf>
    <xf numFmtId="165" fontId="978" fillId="0" borderId="0" xfId="0" quotePrefix="false" applyFont="true" applyNumberFormat="true">
      <alignment horizontal="center" vertical="center"/>
    </xf>
    <xf numFmtId="164" fontId="979" fillId="0" borderId="0" xfId="0" quotePrefix="false" applyFont="true" applyNumberFormat="true">
      <alignment horizontal="center" vertical="center"/>
    </xf>
    <xf numFmtId="164" fontId="980" fillId="0" borderId="0" xfId="0" quotePrefix="false" applyFont="true" applyNumberFormat="true">
      <alignment horizontal="center" vertical="center" wrapText="true"/>
    </xf>
    <xf numFmtId="4" fontId="981" fillId="0" borderId="0" xfId="0" quotePrefix="false" applyFont="true" applyNumberFormat="true">
      <alignment horizontal="center" vertical="center"/>
    </xf>
    <xf numFmtId="164" fontId="982" fillId="0" borderId="0" xfId="0" quotePrefix="false" applyFont="true" applyNumberFormat="true">
      <alignment horizontal="center" vertical="center"/>
    </xf>
    <xf numFmtId="0" fontId="983" fillId="0" borderId="0" xfId="0" quotePrefix="false" applyFont="true">
      <alignment horizontal="center" vertical="center" wrapText="true"/>
    </xf>
    <xf numFmtId="4" fontId="984" fillId="0" borderId="0" xfId="0" quotePrefix="false" applyFont="true" applyNumberFormat="true">
      <alignment horizontal="center" vertical="center"/>
    </xf>
    <xf numFmtId="164" fontId="985" fillId="0" borderId="0" xfId="0" quotePrefix="false" applyFont="true" applyNumberFormat="true">
      <alignment horizontal="center" vertical="center"/>
    </xf>
    <xf numFmtId="164" fontId="986" fillId="0" borderId="0" xfId="0" quotePrefix="false" applyFont="true" applyNumberFormat="true">
      <alignment horizontal="center" vertical="center"/>
    </xf>
    <xf numFmtId="165" fontId="987" fillId="0" borderId="0" xfId="0" quotePrefix="false" applyFont="true" applyNumberFormat="true">
      <alignment horizontal="center" vertical="center"/>
    </xf>
    <xf numFmtId="164" fontId="988" fillId="0" borderId="0" xfId="0" quotePrefix="false" applyFont="true" applyNumberFormat="true">
      <alignment horizontal="center" vertical="center"/>
    </xf>
    <xf numFmtId="164" fontId="989" fillId="0" borderId="0" xfId="0" quotePrefix="false" applyFont="true" applyNumberFormat="true">
      <alignment horizontal="center" vertical="center" wrapText="true"/>
    </xf>
    <xf numFmtId="4" fontId="990" fillId="0" borderId="0" xfId="0" quotePrefix="false" applyFont="true" applyNumberFormat="true">
      <alignment horizontal="center" vertical="center"/>
    </xf>
    <xf numFmtId="164" fontId="991" fillId="0" borderId="0" xfId="0" quotePrefix="false" applyFont="true" applyNumberFormat="true">
      <alignment horizontal="center" vertical="center"/>
    </xf>
    <xf numFmtId="0" fontId="992" fillId="0" borderId="0" xfId="0" quotePrefix="false" applyFont="true">
      <alignment horizontal="center" vertical="center" wrapText="true"/>
    </xf>
    <xf numFmtId="4" fontId="993" fillId="0" borderId="0" xfId="0" quotePrefix="false" applyFont="true" applyNumberFormat="true">
      <alignment horizontal="center" vertical="center"/>
    </xf>
    <xf numFmtId="164" fontId="994" fillId="0" borderId="0" xfId="0" quotePrefix="false" applyFont="true" applyNumberFormat="true">
      <alignment horizontal="center" vertical="center"/>
    </xf>
    <xf numFmtId="164" fontId="995" fillId="0" borderId="0" xfId="0" quotePrefix="false" applyFont="true" applyNumberFormat="true">
      <alignment horizontal="center" vertical="center"/>
    </xf>
    <xf numFmtId="165" fontId="996" fillId="0" borderId="0" xfId="0" quotePrefix="false" applyFont="true" applyNumberFormat="true">
      <alignment horizontal="center" vertical="center"/>
    </xf>
    <xf numFmtId="164" fontId="997" fillId="0" borderId="0" xfId="0" quotePrefix="false" applyFont="true" applyNumberFormat="true">
      <alignment horizontal="center" vertical="center"/>
    </xf>
    <xf numFmtId="164" fontId="998" fillId="0" borderId="0" xfId="0" quotePrefix="false" applyFont="true" applyNumberFormat="true">
      <alignment horizontal="center" vertical="center" wrapText="true"/>
    </xf>
    <xf numFmtId="4" fontId="999" fillId="0" borderId="0" xfId="0" quotePrefix="false" applyFont="true" applyNumberFormat="true">
      <alignment horizontal="center" vertical="center"/>
    </xf>
    <xf numFmtId="164" fontId="1000" fillId="0" borderId="0" xfId="0" quotePrefix="false" applyFont="true" applyNumberFormat="true">
      <alignment horizontal="center" vertical="center"/>
    </xf>
    <xf numFmtId="0" fontId="1001" fillId="0" borderId="0" xfId="0" quotePrefix="false" applyFont="true">
      <alignment horizontal="center" vertical="center" wrapText="true"/>
    </xf>
    <xf numFmtId="4" fontId="1002" fillId="0" borderId="0" xfId="0" quotePrefix="false" applyFont="true" applyNumberFormat="true">
      <alignment horizontal="center" vertical="center"/>
    </xf>
    <xf numFmtId="164" fontId="1003" fillId="0" borderId="0" xfId="0" quotePrefix="false" applyFont="true" applyNumberFormat="true">
      <alignment horizontal="center" vertical="center"/>
    </xf>
    <xf numFmtId="164" fontId="1004" fillId="0" borderId="0" xfId="0" quotePrefix="false" applyFont="true" applyNumberFormat="true">
      <alignment horizontal="center" vertical="center"/>
    </xf>
    <xf numFmtId="165" fontId="1005" fillId="0" borderId="0" xfId="0" quotePrefix="false" applyFont="true" applyNumberFormat="true">
      <alignment horizontal="center" vertical="center"/>
    </xf>
    <xf numFmtId="164" fontId="1006" fillId="0" borderId="0" xfId="0" quotePrefix="false" applyFont="true" applyNumberFormat="true">
      <alignment horizontal="center" vertical="center"/>
    </xf>
    <xf numFmtId="164" fontId="1007" fillId="0" borderId="0" xfId="0" quotePrefix="false" applyFont="true" applyNumberFormat="true">
      <alignment horizontal="center" vertical="center" wrapText="true"/>
    </xf>
    <xf numFmtId="4" fontId="1008" fillId="0" borderId="0" xfId="0" quotePrefix="false" applyFont="true" applyNumberFormat="true">
      <alignment horizontal="center" vertical="center"/>
    </xf>
    <xf numFmtId="164" fontId="1009" fillId="0" borderId="0" xfId="0" quotePrefix="false" applyFont="true" applyNumberFormat="true">
      <alignment horizontal="center" vertical="center"/>
    </xf>
    <xf numFmtId="0" fontId="1010" fillId="0" borderId="0" xfId="0" quotePrefix="false" applyFont="true">
      <alignment horizontal="center" vertical="center" wrapText="true"/>
    </xf>
    <xf numFmtId="4" fontId="1011" fillId="0" borderId="0" xfId="0" quotePrefix="false" applyFont="true" applyNumberFormat="true">
      <alignment horizontal="center" vertical="center"/>
    </xf>
    <xf numFmtId="164" fontId="1012" fillId="0" borderId="0" xfId="0" quotePrefix="false" applyFont="true" applyNumberFormat="true">
      <alignment horizontal="center" vertical="center"/>
    </xf>
    <xf numFmtId="164" fontId="1013" fillId="0" borderId="0" xfId="0" quotePrefix="false" applyFont="true" applyNumberFormat="true">
      <alignment horizontal="center" vertical="center"/>
    </xf>
    <xf numFmtId="165" fontId="1014" fillId="0" borderId="0" xfId="0" quotePrefix="false" applyFont="true" applyNumberFormat="true">
      <alignment horizontal="center" vertical="center"/>
    </xf>
    <xf numFmtId="164" fontId="1015" fillId="0" borderId="0" xfId="0" quotePrefix="false" applyFont="true" applyNumberFormat="true">
      <alignment horizontal="center" vertical="center"/>
    </xf>
    <xf numFmtId="164" fontId="1016" fillId="0" borderId="0" xfId="0" quotePrefix="false" applyFont="true" applyNumberFormat="true">
      <alignment horizontal="center" vertical="center" wrapText="true"/>
    </xf>
    <xf numFmtId="4" fontId="1017" fillId="0" borderId="0" xfId="0" quotePrefix="false" applyFont="true" applyNumberFormat="true">
      <alignment horizontal="center" vertical="center"/>
    </xf>
    <xf numFmtId="164" fontId="1018" fillId="0" borderId="0" xfId="0" quotePrefix="false" applyFont="true" applyNumberFormat="true">
      <alignment horizontal="center" vertical="center"/>
    </xf>
    <xf numFmtId="0" fontId="1019" fillId="0" borderId="0" xfId="0" quotePrefix="false" applyFont="true">
      <alignment horizontal="center" vertical="center" wrapText="true"/>
    </xf>
    <xf numFmtId="4" fontId="1020" fillId="0" borderId="0" xfId="0" quotePrefix="false" applyFont="true" applyNumberFormat="true">
      <alignment horizontal="center" vertical="center"/>
    </xf>
    <xf numFmtId="164" fontId="1021" fillId="0" borderId="0" xfId="0" quotePrefix="false" applyFont="true" applyNumberFormat="true">
      <alignment horizontal="center" vertical="center"/>
    </xf>
    <xf numFmtId="164" fontId="1022" fillId="0" borderId="0" xfId="0" quotePrefix="false" applyFont="true" applyNumberFormat="true">
      <alignment horizontal="center" vertical="center"/>
    </xf>
    <xf numFmtId="165" fontId="1023" fillId="0" borderId="0" xfId="0" quotePrefix="false" applyFont="true" applyNumberFormat="true">
      <alignment horizontal="center" vertical="center"/>
    </xf>
    <xf numFmtId="164" fontId="1024" fillId="0" borderId="0" xfId="0" quotePrefix="false" applyFont="true" applyNumberFormat="true">
      <alignment horizontal="center" vertical="center"/>
    </xf>
    <xf numFmtId="164" fontId="1025" fillId="0" borderId="0" xfId="0" quotePrefix="false" applyFont="true" applyNumberFormat="true">
      <alignment horizontal="center" vertical="center" wrapText="true"/>
    </xf>
    <xf numFmtId="4" fontId="1026" fillId="0" borderId="0" xfId="0" quotePrefix="false" applyFont="true" applyNumberFormat="true">
      <alignment horizontal="center" vertical="center"/>
    </xf>
    <xf numFmtId="164" fontId="1027" fillId="0" borderId="0" xfId="0" quotePrefix="false" applyFont="true" applyNumberFormat="true">
      <alignment horizontal="center" vertical="center"/>
    </xf>
    <xf numFmtId="0" fontId="1028" fillId="0" borderId="0" xfId="0" quotePrefix="false" applyFont="true">
      <alignment horizontal="center" vertical="center" wrapText="true"/>
    </xf>
    <xf numFmtId="4" fontId="1029" fillId="0" borderId="0" xfId="0" quotePrefix="false" applyFont="true" applyNumberFormat="true">
      <alignment horizontal="center" vertical="center"/>
    </xf>
    <xf numFmtId="164" fontId="1030" fillId="0" borderId="0" xfId="0" quotePrefix="false" applyFont="true" applyNumberFormat="true">
      <alignment horizontal="center" vertical="center"/>
    </xf>
    <xf numFmtId="164" fontId="1031" fillId="0" borderId="0" xfId="0" quotePrefix="false" applyFont="true" applyNumberFormat="true">
      <alignment horizontal="center" vertical="center"/>
    </xf>
    <xf numFmtId="165" fontId="1032" fillId="0" borderId="0" xfId="0" quotePrefix="false" applyFont="true" applyNumberFormat="true">
      <alignment horizontal="center" vertical="center"/>
    </xf>
    <xf numFmtId="164" fontId="1033" fillId="0" borderId="0" xfId="0" quotePrefix="false" applyFont="true" applyNumberFormat="true">
      <alignment horizontal="center" vertical="center"/>
    </xf>
    <xf numFmtId="164" fontId="1034" fillId="0" borderId="0" xfId="0" quotePrefix="false" applyFont="true" applyNumberFormat="true">
      <alignment horizontal="center" vertical="center" wrapText="true"/>
    </xf>
    <xf numFmtId="4" fontId="1035" fillId="0" borderId="0" xfId="0" quotePrefix="false" applyFont="true" applyNumberFormat="true">
      <alignment horizontal="center" vertical="center"/>
    </xf>
    <xf numFmtId="164" fontId="1036" fillId="0" borderId="0" xfId="0" quotePrefix="false" applyFont="true" applyNumberFormat="true">
      <alignment horizontal="center" vertical="center"/>
    </xf>
    <xf numFmtId="0" fontId="1037" fillId="0" borderId="0" xfId="0" quotePrefix="false" applyFont="true">
      <alignment horizontal="center" vertical="center" wrapText="true"/>
    </xf>
    <xf numFmtId="4" fontId="1038" fillId="0" borderId="0" xfId="0" quotePrefix="false" applyFont="true" applyNumberFormat="true">
      <alignment horizontal="center" vertical="center"/>
    </xf>
    <xf numFmtId="164" fontId="1039" fillId="0" borderId="0" xfId="0" quotePrefix="false" applyFont="true" applyNumberFormat="true">
      <alignment horizontal="center" vertical="center"/>
    </xf>
    <xf numFmtId="164" fontId="1040" fillId="0" borderId="0" xfId="0" quotePrefix="false" applyFont="true" applyNumberFormat="true">
      <alignment horizontal="center" vertical="center"/>
    </xf>
    <xf numFmtId="165" fontId="1041" fillId="0" borderId="0" xfId="0" quotePrefix="false" applyFont="true" applyNumberFormat="true">
      <alignment horizontal="center" vertical="center"/>
    </xf>
    <xf numFmtId="164" fontId="1042" fillId="0" borderId="0" xfId="0" quotePrefix="false" applyFont="true" applyNumberFormat="true">
      <alignment horizontal="center" vertical="center"/>
    </xf>
    <xf numFmtId="164" fontId="1043" fillId="0" borderId="0" xfId="0" quotePrefix="false" applyFont="true" applyNumberFormat="true">
      <alignment horizontal="center" vertical="center" wrapText="true"/>
    </xf>
    <xf numFmtId="4" fontId="1044" fillId="0" borderId="0" xfId="0" quotePrefix="false" applyFont="true" applyNumberFormat="true">
      <alignment horizontal="center" vertical="center"/>
    </xf>
    <xf numFmtId="164" fontId="1045" fillId="0" borderId="0" xfId="0" quotePrefix="false" applyFont="true" applyNumberFormat="true">
      <alignment horizontal="center" vertical="center"/>
    </xf>
    <xf numFmtId="0" fontId="1046" fillId="0" borderId="0" xfId="0" quotePrefix="false" applyFont="true">
      <alignment horizontal="center" vertical="center" wrapText="true"/>
    </xf>
    <xf numFmtId="4" fontId="1047" fillId="0" borderId="0" xfId="0" quotePrefix="false" applyFont="true" applyNumberFormat="true">
      <alignment horizontal="center" vertical="center"/>
    </xf>
    <xf numFmtId="164" fontId="1048" fillId="0" borderId="0" xfId="0" quotePrefix="false" applyFont="true" applyNumberFormat="true">
      <alignment horizontal="center" vertical="center"/>
    </xf>
    <xf numFmtId="164" fontId="1049" fillId="0" borderId="0" xfId="0" quotePrefix="false" applyFont="true" applyNumberFormat="true">
      <alignment horizontal="center" vertical="center"/>
    </xf>
    <xf numFmtId="165" fontId="1050" fillId="0" borderId="0" xfId="0" quotePrefix="false" applyFont="true" applyNumberFormat="true">
      <alignment horizontal="center" vertical="center"/>
    </xf>
    <xf numFmtId="164" fontId="1051" fillId="0" borderId="0" xfId="0" quotePrefix="false" applyFont="true" applyNumberFormat="true">
      <alignment horizontal="center" vertical="center"/>
    </xf>
    <xf numFmtId="164" fontId="1052" fillId="0" borderId="0" xfId="0" quotePrefix="false" applyFont="true" applyNumberFormat="true">
      <alignment horizontal="center" vertical="center" wrapText="true"/>
    </xf>
    <xf numFmtId="4" fontId="1053" fillId="0" borderId="0" xfId="0" quotePrefix="false" applyFont="true" applyNumberFormat="true">
      <alignment horizontal="center" vertical="center"/>
    </xf>
    <xf numFmtId="164" fontId="1054" fillId="0" borderId="0" xfId="0" quotePrefix="false" applyFont="true" applyNumberFormat="true">
      <alignment horizontal="center" vertical="center"/>
    </xf>
    <xf numFmtId="0" fontId="1055" fillId="0" borderId="0" xfId="0" quotePrefix="false" applyFont="true">
      <alignment horizontal="center" vertical="center" wrapText="true"/>
    </xf>
    <xf numFmtId="4" fontId="1056" fillId="0" borderId="0" xfId="0" quotePrefix="false" applyFont="true" applyNumberFormat="true">
      <alignment horizontal="center" vertical="center"/>
    </xf>
    <xf numFmtId="164" fontId="1057" fillId="0" borderId="0" xfId="0" quotePrefix="false" applyFont="true" applyNumberFormat="true">
      <alignment horizontal="center" vertical="center"/>
    </xf>
    <xf numFmtId="164" fontId="1058" fillId="0" borderId="0" xfId="0" quotePrefix="false" applyFont="true" applyNumberFormat="true">
      <alignment horizontal="center" vertical="center"/>
    </xf>
    <xf numFmtId="165" fontId="1059" fillId="0" borderId="0" xfId="0" quotePrefix="false" applyFont="true" applyNumberFormat="true">
      <alignment horizontal="center" vertical="center"/>
    </xf>
    <xf numFmtId="164" fontId="1060" fillId="0" borderId="0" xfId="0" quotePrefix="false" applyFont="true" applyNumberFormat="true">
      <alignment horizontal="center" vertical="center"/>
    </xf>
    <xf numFmtId="164" fontId="1061" fillId="0" borderId="0" xfId="0" quotePrefix="false" applyFont="true" applyNumberFormat="true">
      <alignment horizontal="center" vertical="center" wrapText="true"/>
    </xf>
    <xf numFmtId="4" fontId="1062" fillId="0" borderId="0" xfId="0" quotePrefix="false" applyFont="true" applyNumberFormat="true">
      <alignment horizontal="center" vertical="center"/>
    </xf>
    <xf numFmtId="164" fontId="1063" fillId="0" borderId="0" xfId="0" quotePrefix="false" applyFont="true" applyNumberFormat="true">
      <alignment horizontal="center" vertical="center"/>
    </xf>
    <xf numFmtId="0" fontId="1064" fillId="0" borderId="0" xfId="0" quotePrefix="false" applyFont="true">
      <alignment horizontal="center" vertical="center" wrapText="true"/>
    </xf>
    <xf numFmtId="4" fontId="1065" fillId="0" borderId="0" xfId="0" quotePrefix="false" applyFont="true" applyNumberFormat="true">
      <alignment horizontal="center" vertical="center"/>
    </xf>
    <xf numFmtId="164" fontId="1066" fillId="0" borderId="0" xfId="0" quotePrefix="false" applyFont="true" applyNumberFormat="true">
      <alignment horizontal="center" vertical="center"/>
    </xf>
    <xf numFmtId="164" fontId="1067" fillId="0" borderId="0" xfId="0" quotePrefix="false" applyFont="true" applyNumberFormat="true">
      <alignment horizontal="center" vertical="center"/>
    </xf>
    <xf numFmtId="165" fontId="1068" fillId="0" borderId="0" xfId="0" quotePrefix="false" applyFont="true" applyNumberFormat="true">
      <alignment horizontal="center" vertical="center"/>
    </xf>
    <xf numFmtId="164" fontId="1069" fillId="0" borderId="0" xfId="0" quotePrefix="false" applyFont="true" applyNumberFormat="true">
      <alignment horizontal="center" vertical="center"/>
    </xf>
    <xf numFmtId="164" fontId="1070" fillId="0" borderId="0" xfId="0" quotePrefix="false" applyFont="true" applyNumberFormat="true">
      <alignment horizontal="center" vertical="center" wrapText="true"/>
    </xf>
    <xf numFmtId="4" fontId="1071" fillId="0" borderId="0" xfId="0" quotePrefix="false" applyFont="true" applyNumberFormat="true">
      <alignment horizontal="center" vertical="center"/>
    </xf>
    <xf numFmtId="164" fontId="1072" fillId="0" borderId="0" xfId="0" quotePrefix="false" applyFont="true" applyNumberFormat="true">
      <alignment horizontal="center" vertical="center"/>
    </xf>
    <xf numFmtId="0" fontId="1073" fillId="0" borderId="0" xfId="0" quotePrefix="false" applyFont="true">
      <alignment horizontal="center" vertical="center" wrapText="true"/>
    </xf>
    <xf numFmtId="4" fontId="1074" fillId="0" borderId="0" xfId="0" quotePrefix="false" applyFont="true" applyNumberFormat="true">
      <alignment horizontal="center" vertical="center"/>
    </xf>
    <xf numFmtId="164" fontId="1075" fillId="0" borderId="0" xfId="0" quotePrefix="false" applyFont="true" applyNumberFormat="true">
      <alignment horizontal="center" vertical="center"/>
    </xf>
    <xf numFmtId="164" fontId="1076" fillId="0" borderId="0" xfId="0" quotePrefix="false" applyFont="true" applyNumberFormat="true">
      <alignment horizontal="center" vertical="center"/>
    </xf>
    <xf numFmtId="165" fontId="1077" fillId="0" borderId="0" xfId="0" quotePrefix="false" applyFont="true" applyNumberFormat="true">
      <alignment horizontal="center" vertical="center"/>
    </xf>
    <xf numFmtId="164" fontId="1078" fillId="0" borderId="0" xfId="0" quotePrefix="false" applyFont="true" applyNumberFormat="true">
      <alignment horizontal="center" vertical="center"/>
    </xf>
    <xf numFmtId="164" fontId="1079" fillId="0" borderId="0" xfId="0" quotePrefix="false" applyFont="true" applyNumberFormat="true">
      <alignment horizontal="center" vertical="center" wrapText="true"/>
    </xf>
    <xf numFmtId="4" fontId="1080" fillId="0" borderId="0" xfId="0" quotePrefix="false" applyFont="true" applyNumberFormat="true">
      <alignment horizontal="center" vertical="center"/>
    </xf>
    <xf numFmtId="164" fontId="1081" fillId="0" borderId="0" xfId="0" quotePrefix="false" applyFont="true" applyNumberFormat="true">
      <alignment horizontal="center" vertical="center"/>
    </xf>
    <xf numFmtId="0" fontId="1082" fillId="0" borderId="0" xfId="0" quotePrefix="false" applyFont="true">
      <alignment horizontal="center" vertical="center" wrapText="true"/>
    </xf>
    <xf numFmtId="4" fontId="1083" fillId="0" borderId="0" xfId="0" quotePrefix="false" applyFont="true" applyNumberFormat="true">
      <alignment horizontal="center" vertical="center"/>
    </xf>
    <xf numFmtId="164" fontId="1084" fillId="0" borderId="0" xfId="0" quotePrefix="false" applyFont="true" applyNumberFormat="true">
      <alignment horizontal="center" vertical="center"/>
    </xf>
    <xf numFmtId="164" fontId="1085" fillId="0" borderId="0" xfId="0" quotePrefix="false" applyFont="true" applyNumberFormat="true">
      <alignment horizontal="center" vertical="center"/>
    </xf>
    <xf numFmtId="165" fontId="1086" fillId="0" borderId="0" xfId="0" quotePrefix="false" applyFont="true" applyNumberFormat="true">
      <alignment horizontal="center" vertical="center"/>
    </xf>
    <xf numFmtId="164" fontId="1087" fillId="0" borderId="0" xfId="0" quotePrefix="false" applyFont="true" applyNumberFormat="true">
      <alignment horizontal="center" vertical="center"/>
    </xf>
    <xf numFmtId="164" fontId="1088" fillId="0" borderId="0" xfId="0" quotePrefix="false" applyFont="true" applyNumberFormat="true">
      <alignment horizontal="center" vertical="center" wrapText="true"/>
    </xf>
    <xf numFmtId="4" fontId="1089" fillId="0" borderId="0" xfId="0" quotePrefix="false" applyFont="true" applyNumberFormat="true">
      <alignment horizontal="center" vertical="center"/>
    </xf>
    <xf numFmtId="164" fontId="1090" fillId="0" borderId="0" xfId="0" quotePrefix="false" applyFont="true" applyNumberFormat="true">
      <alignment horizontal="center" vertical="center"/>
    </xf>
    <xf numFmtId="0" fontId="1091" fillId="0" borderId="0" xfId="0" quotePrefix="false" applyFont="true">
      <alignment horizontal="center" vertical="center" wrapText="true"/>
    </xf>
    <xf numFmtId="4" fontId="1092" fillId="0" borderId="0" xfId="0" quotePrefix="false" applyFont="true" applyNumberFormat="true">
      <alignment horizontal="center" vertical="center"/>
    </xf>
    <xf numFmtId="164" fontId="1093" fillId="0" borderId="0" xfId="0" quotePrefix="false" applyFont="true" applyNumberFormat="true">
      <alignment horizontal="center" vertical="center"/>
    </xf>
    <xf numFmtId="164" fontId="1094" fillId="0" borderId="0" xfId="0" quotePrefix="false" applyFont="true" applyNumberFormat="true">
      <alignment horizontal="center" vertical="center"/>
    </xf>
    <xf numFmtId="165" fontId="1095" fillId="0" borderId="0" xfId="0" quotePrefix="false" applyFont="true" applyNumberFormat="true">
      <alignment horizontal="center" vertical="center"/>
    </xf>
    <xf numFmtId="164" fontId="1096" fillId="0" borderId="0" xfId="0" quotePrefix="false" applyFont="true" applyNumberFormat="true">
      <alignment horizontal="center" vertical="center"/>
    </xf>
    <xf numFmtId="164" fontId="1097" fillId="0" borderId="0" xfId="0" quotePrefix="false" applyFont="true" applyNumberFormat="true">
      <alignment horizontal="center" vertical="center" wrapText="true"/>
    </xf>
    <xf numFmtId="4" fontId="1098" fillId="0" borderId="0" xfId="0" quotePrefix="false" applyFont="true" applyNumberFormat="true">
      <alignment horizontal="center" vertical="center"/>
    </xf>
    <xf numFmtId="164" fontId="1099" fillId="0" borderId="0" xfId="0" quotePrefix="false" applyFont="true" applyNumberFormat="true">
      <alignment horizontal="center" vertical="center"/>
    </xf>
    <xf numFmtId="0" fontId="1100" fillId="0" borderId="0" xfId="0" quotePrefix="false" applyFont="true">
      <alignment horizontal="center" vertical="center" wrapText="true"/>
    </xf>
    <xf numFmtId="4" fontId="1101" fillId="0" borderId="0" xfId="0" quotePrefix="false" applyFont="true" applyNumberFormat="true">
      <alignment horizontal="center" vertical="center"/>
    </xf>
    <xf numFmtId="164" fontId="1102" fillId="0" borderId="0" xfId="0" quotePrefix="false" applyFont="true" applyNumberFormat="true">
      <alignment horizontal="center" vertical="center"/>
    </xf>
    <xf numFmtId="164" fontId="1103" fillId="0" borderId="0" xfId="0" quotePrefix="false" applyFont="true" applyNumberFormat="true">
      <alignment horizontal="center" vertical="center"/>
    </xf>
    <xf numFmtId="165" fontId="1104" fillId="0" borderId="0" xfId="0" quotePrefix="false" applyFont="true" applyNumberFormat="true">
      <alignment horizontal="center" vertical="center"/>
    </xf>
    <xf numFmtId="164" fontId="1105" fillId="0" borderId="0" xfId="0" quotePrefix="false" applyFont="true" applyNumberFormat="true">
      <alignment horizontal="center" vertical="center"/>
    </xf>
    <xf numFmtId="164" fontId="1106" fillId="0" borderId="0" xfId="0" quotePrefix="false" applyFont="true" applyNumberFormat="true">
      <alignment horizontal="center" vertical="center" wrapText="true"/>
    </xf>
    <xf numFmtId="4" fontId="1107" fillId="0" borderId="0" xfId="0" quotePrefix="false" applyFont="true" applyNumberFormat="true">
      <alignment horizontal="center" vertical="center"/>
    </xf>
    <xf numFmtId="164" fontId="1108" fillId="0" borderId="0" xfId="0" quotePrefix="false" applyFont="true" applyNumberFormat="true">
      <alignment horizontal="center" vertical="center"/>
    </xf>
    <xf numFmtId="0" fontId="1109" fillId="0" borderId="0" xfId="0" quotePrefix="false" applyFont="true">
      <alignment horizontal="center" vertical="center" wrapText="true"/>
    </xf>
    <xf numFmtId="4" fontId="1110" fillId="0" borderId="0" xfId="0" quotePrefix="false" applyFont="true" applyNumberFormat="true">
      <alignment horizontal="center" vertical="center"/>
    </xf>
    <xf numFmtId="164" fontId="1111" fillId="0" borderId="0" xfId="0" quotePrefix="false" applyFont="true" applyNumberFormat="true">
      <alignment horizontal="center" vertical="center"/>
    </xf>
    <xf numFmtId="164" fontId="1112" fillId="0" borderId="0" xfId="0" quotePrefix="false" applyFont="true" applyNumberFormat="true">
      <alignment horizontal="center" vertical="center"/>
    </xf>
    <xf numFmtId="165" fontId="1113" fillId="0" borderId="0" xfId="0" quotePrefix="false" applyFont="true" applyNumberFormat="true">
      <alignment horizontal="center" vertical="center"/>
    </xf>
    <xf numFmtId="164" fontId="1114" fillId="0" borderId="0" xfId="0" quotePrefix="false" applyFont="true" applyNumberFormat="true">
      <alignment horizontal="center" vertical="center"/>
    </xf>
    <xf numFmtId="164" fontId="1115" fillId="0" borderId="0" xfId="0" quotePrefix="false" applyFont="true" applyNumberFormat="true">
      <alignment horizontal="center" vertical="center" wrapText="true"/>
    </xf>
    <xf numFmtId="4" fontId="1116" fillId="0" borderId="0" xfId="0" quotePrefix="false" applyFont="true" applyNumberFormat="true">
      <alignment horizontal="center" vertical="center"/>
    </xf>
    <xf numFmtId="164" fontId="1117" fillId="0" borderId="0" xfId="0" quotePrefix="false" applyFont="true" applyNumberFormat="true">
      <alignment horizontal="center" vertical="center"/>
    </xf>
    <xf numFmtId="0" fontId="1118" fillId="0" borderId="0" xfId="0" quotePrefix="false" applyFont="true">
      <alignment horizontal="center" vertical="center" wrapText="true"/>
    </xf>
    <xf numFmtId="4" fontId="1119" fillId="0" borderId="0" xfId="0" quotePrefix="false" applyFont="true" applyNumberFormat="true">
      <alignment horizontal="center" vertical="center"/>
    </xf>
    <xf numFmtId="164" fontId="1120" fillId="0" borderId="0" xfId="0" quotePrefix="false" applyFont="true" applyNumberFormat="true">
      <alignment horizontal="center" vertical="center"/>
    </xf>
    <xf numFmtId="164" fontId="1121" fillId="0" borderId="0" xfId="0" quotePrefix="false" applyFont="true" applyNumberFormat="true">
      <alignment horizontal="center" vertical="center"/>
    </xf>
    <xf numFmtId="165" fontId="1122" fillId="0" borderId="0" xfId="0" quotePrefix="false" applyFont="true" applyNumberFormat="true">
      <alignment horizontal="center" vertical="center"/>
    </xf>
    <xf numFmtId="164" fontId="1123" fillId="0" borderId="0" xfId="0" quotePrefix="false" applyFont="true" applyNumberFormat="true">
      <alignment horizontal="center" vertical="center"/>
    </xf>
    <xf numFmtId="164" fontId="1124" fillId="0" borderId="0" xfId="0" quotePrefix="false" applyFont="true" applyNumberFormat="true">
      <alignment horizontal="center" vertical="center" wrapText="true"/>
    </xf>
    <xf numFmtId="4" fontId="1125" fillId="0" borderId="0" xfId="0" quotePrefix="false" applyFont="true" applyNumberFormat="true">
      <alignment horizontal="center" vertical="center"/>
    </xf>
    <xf numFmtId="164" fontId="1126" fillId="0" borderId="0" xfId="0" quotePrefix="false" applyFont="true" applyNumberFormat="true">
      <alignment horizontal="center" vertical="center"/>
    </xf>
    <xf numFmtId="0" fontId="1127" fillId="0" borderId="0" xfId="0" quotePrefix="false" applyFont="true">
      <alignment horizontal="center" vertical="center" wrapText="true"/>
    </xf>
    <xf numFmtId="4" fontId="1128" fillId="0" borderId="0" xfId="0" quotePrefix="false" applyFont="true" applyNumberFormat="true">
      <alignment horizontal="center" vertical="center"/>
    </xf>
    <xf numFmtId="164" fontId="1129" fillId="0" borderId="0" xfId="0" quotePrefix="false" applyFont="true" applyNumberFormat="true">
      <alignment horizontal="center" vertical="center"/>
    </xf>
    <xf numFmtId="164" fontId="1130" fillId="0" borderId="0" xfId="0" quotePrefix="false" applyFont="true" applyNumberFormat="true">
      <alignment horizontal="center" vertical="center"/>
    </xf>
    <xf numFmtId="165" fontId="1131" fillId="0" borderId="0" xfId="0" quotePrefix="false" applyFont="true" applyNumberFormat="true">
      <alignment horizontal="center" vertical="center"/>
    </xf>
    <xf numFmtId="164" fontId="1132" fillId="0" borderId="0" xfId="0" quotePrefix="false" applyFont="true" applyNumberFormat="true">
      <alignment horizontal="center" vertical="center"/>
    </xf>
    <xf numFmtId="164" fontId="1133" fillId="0" borderId="0" xfId="0" quotePrefix="false" applyFont="true" applyNumberFormat="true">
      <alignment horizontal="center" vertical="center" wrapText="true"/>
    </xf>
    <xf numFmtId="4" fontId="1134" fillId="0" borderId="0" xfId="0" quotePrefix="false" applyFont="true" applyNumberFormat="true">
      <alignment horizontal="center" vertical="center"/>
    </xf>
    <xf numFmtId="164" fontId="1135" fillId="0" borderId="0" xfId="0" quotePrefix="false" applyFont="true" applyNumberFormat="true">
      <alignment horizontal="center" vertical="center"/>
    </xf>
    <xf numFmtId="0" fontId="1136" fillId="0" borderId="0" xfId="0" quotePrefix="false" applyFont="true">
      <alignment horizontal="center" vertical="center" wrapText="true"/>
    </xf>
    <xf numFmtId="4" fontId="1137" fillId="0" borderId="0" xfId="0" quotePrefix="false" applyFont="true" applyNumberFormat="true">
      <alignment horizontal="center" vertical="center"/>
    </xf>
    <xf numFmtId="164" fontId="1138" fillId="0" borderId="0" xfId="0" quotePrefix="false" applyFont="true" applyNumberFormat="true">
      <alignment horizontal="center" vertical="center"/>
    </xf>
    <xf numFmtId="164" fontId="1139" fillId="0" borderId="0" xfId="0" quotePrefix="false" applyFont="true" applyNumberFormat="true">
      <alignment horizontal="center" vertical="center"/>
    </xf>
    <xf numFmtId="165" fontId="1140" fillId="0" borderId="0" xfId="0" quotePrefix="false" applyFont="true" applyNumberFormat="true">
      <alignment horizontal="center" vertical="center"/>
    </xf>
    <xf numFmtId="164" fontId="1141" fillId="0" borderId="0" xfId="0" quotePrefix="false" applyFont="true" applyNumberFormat="true">
      <alignment horizontal="center" vertical="center"/>
    </xf>
    <xf numFmtId="164" fontId="1142" fillId="0" borderId="0" xfId="0" quotePrefix="false" applyFont="true" applyNumberFormat="true">
      <alignment horizontal="center" vertical="center" wrapText="true"/>
    </xf>
    <xf numFmtId="4" fontId="1143" fillId="0" borderId="0" xfId="0" quotePrefix="false" applyFont="true" applyNumberFormat="true">
      <alignment horizontal="center" vertical="center"/>
    </xf>
    <xf numFmtId="164" fontId="1144" fillId="0" borderId="0" xfId="0" quotePrefix="false" applyFont="true" applyNumberFormat="true">
      <alignment horizontal="center" vertical="center"/>
    </xf>
    <xf numFmtId="0" fontId="1145" fillId="0" borderId="0" xfId="0" quotePrefix="false" applyFont="true">
      <alignment horizontal="center" vertical="center" wrapText="true"/>
    </xf>
    <xf numFmtId="4" fontId="1146" fillId="0" borderId="0" xfId="0" quotePrefix="false" applyFont="true" applyNumberFormat="true">
      <alignment horizontal="center" vertical="center"/>
    </xf>
    <xf numFmtId="164" fontId="1147" fillId="0" borderId="0" xfId="0" quotePrefix="false" applyFont="true" applyNumberFormat="true">
      <alignment horizontal="center" vertical="center"/>
    </xf>
    <xf numFmtId="164" fontId="1148" fillId="0" borderId="0" xfId="0" quotePrefix="false" applyFont="true" applyNumberFormat="true">
      <alignment horizontal="center" vertical="center"/>
    </xf>
    <xf numFmtId="165" fontId="1149" fillId="0" borderId="0" xfId="0" quotePrefix="false" applyFont="true" applyNumberFormat="true">
      <alignment horizontal="center" vertical="center"/>
    </xf>
    <xf numFmtId="164" fontId="1150" fillId="0" borderId="0" xfId="0" quotePrefix="false" applyFont="true" applyNumberFormat="true">
      <alignment horizontal="center" vertical="center"/>
    </xf>
    <xf numFmtId="164" fontId="1151" fillId="0" borderId="0" xfId="0" quotePrefix="false" applyFont="true" applyNumberFormat="true">
      <alignment horizontal="center" vertical="center" wrapText="true"/>
    </xf>
    <xf numFmtId="4" fontId="1152" fillId="0" borderId="0" xfId="0" quotePrefix="false" applyFont="true" applyNumberFormat="true">
      <alignment horizontal="center" vertical="center"/>
    </xf>
    <xf numFmtId="164" fontId="1153" fillId="0" borderId="0" xfId="0" quotePrefix="false" applyFont="true" applyNumberFormat="true">
      <alignment horizontal="center" vertical="center"/>
    </xf>
    <xf numFmtId="0" fontId="1154" fillId="0" borderId="0" xfId="0" quotePrefix="false" applyFont="true">
      <alignment horizontal="center" vertical="center" wrapText="true"/>
    </xf>
    <xf numFmtId="4" fontId="1155" fillId="0" borderId="0" xfId="0" quotePrefix="false" applyFont="true" applyNumberFormat="true">
      <alignment horizontal="center" vertical="center"/>
    </xf>
    <xf numFmtId="164" fontId="1156" fillId="0" borderId="0" xfId="0" quotePrefix="false" applyFont="true" applyNumberFormat="true">
      <alignment horizontal="center" vertical="center"/>
    </xf>
    <xf numFmtId="164" fontId="1157" fillId="0" borderId="0" xfId="0" quotePrefix="false" applyFont="true" applyNumberFormat="true">
      <alignment horizontal="center" vertical="center"/>
    </xf>
    <xf numFmtId="165" fontId="1158" fillId="0" borderId="0" xfId="0" quotePrefix="false" applyFont="true" applyNumberFormat="true">
      <alignment horizontal="center" vertical="center"/>
    </xf>
    <xf numFmtId="164" fontId="1159" fillId="0" borderId="0" xfId="0" quotePrefix="false" applyFont="true" applyNumberFormat="true">
      <alignment horizontal="center" vertical="center"/>
    </xf>
    <xf numFmtId="164" fontId="1160" fillId="0" borderId="0" xfId="0" quotePrefix="false" applyFont="true" applyNumberFormat="true">
      <alignment horizontal="center" vertical="center" wrapText="true"/>
    </xf>
    <xf numFmtId="4" fontId="1161" fillId="0" borderId="0" xfId="0" quotePrefix="false" applyFont="true" applyNumberFormat="true">
      <alignment horizontal="center" vertical="center"/>
    </xf>
    <xf numFmtId="164" fontId="1162" fillId="0" borderId="0" xfId="0" quotePrefix="false" applyFont="true" applyNumberFormat="true">
      <alignment horizontal="center" vertical="center"/>
    </xf>
    <xf numFmtId="0" fontId="1163" fillId="0" borderId="0" xfId="0" quotePrefix="false" applyFont="true">
      <alignment horizontal="center" vertical="center" wrapText="true"/>
    </xf>
    <xf numFmtId="4" fontId="1164" fillId="0" borderId="0" xfId="0" quotePrefix="false" applyFont="true" applyNumberFormat="true">
      <alignment horizontal="center" vertical="center"/>
    </xf>
    <xf numFmtId="164" fontId="1165" fillId="0" borderId="0" xfId="0" quotePrefix="false" applyFont="true" applyNumberFormat="true">
      <alignment horizontal="center" vertical="center"/>
    </xf>
    <xf numFmtId="164" fontId="1166" fillId="0" borderId="0" xfId="0" quotePrefix="false" applyFont="true" applyNumberFormat="true">
      <alignment horizontal="center" vertical="center"/>
    </xf>
    <xf numFmtId="165" fontId="1167" fillId="0" borderId="0" xfId="0" quotePrefix="false" applyFont="true" applyNumberFormat="true">
      <alignment horizontal="center" vertical="center"/>
    </xf>
    <xf numFmtId="164" fontId="1168" fillId="0" borderId="0" xfId="0" quotePrefix="false" applyFont="true" applyNumberFormat="true">
      <alignment horizontal="center" vertical="center"/>
    </xf>
    <xf numFmtId="164" fontId="1169" fillId="0" borderId="0" xfId="0" quotePrefix="false" applyFont="true" applyNumberFormat="true">
      <alignment horizontal="center" vertical="center" wrapText="true"/>
    </xf>
    <xf numFmtId="4" fontId="1170" fillId="0" borderId="0" xfId="0" quotePrefix="false" applyFont="true" applyNumberFormat="true">
      <alignment horizontal="center" vertical="center"/>
    </xf>
    <xf numFmtId="164" fontId="1171" fillId="0" borderId="0" xfId="0" quotePrefix="false" applyFont="true" applyNumberFormat="true">
      <alignment horizontal="center" vertical="center"/>
    </xf>
    <xf numFmtId="0" fontId="1172" fillId="0" borderId="0" xfId="0" quotePrefix="false" applyFont="true">
      <alignment horizontal="center" vertical="center" wrapText="true"/>
    </xf>
    <xf numFmtId="4" fontId="1173" fillId="0" borderId="0" xfId="0" quotePrefix="false" applyFont="true" applyNumberFormat="true">
      <alignment horizontal="center" vertical="center"/>
    </xf>
    <xf numFmtId="164" fontId="1174" fillId="0" borderId="0" xfId="0" quotePrefix="false" applyFont="true" applyNumberFormat="true">
      <alignment horizontal="center" vertical="center"/>
    </xf>
    <xf numFmtId="164" fontId="1175" fillId="0" borderId="0" xfId="0" quotePrefix="false" applyFont="true" applyNumberFormat="true">
      <alignment horizontal="center" vertical="center"/>
    </xf>
    <xf numFmtId="165" fontId="1176" fillId="0" borderId="0" xfId="0" quotePrefix="false" applyFont="true" applyNumberFormat="true">
      <alignment horizontal="center" vertical="center"/>
    </xf>
    <xf numFmtId="164" fontId="1177" fillId="0" borderId="0" xfId="0" quotePrefix="false" applyFont="true" applyNumberFormat="true">
      <alignment horizontal="center" vertical="center"/>
    </xf>
    <xf numFmtId="164" fontId="1178" fillId="0" borderId="0" xfId="0" quotePrefix="false" applyFont="true" applyNumberFormat="true">
      <alignment horizontal="center" vertical="center" wrapText="true"/>
    </xf>
    <xf numFmtId="4" fontId="1179" fillId="0" borderId="0" xfId="0" quotePrefix="false" applyFont="true" applyNumberFormat="true">
      <alignment horizontal="center" vertical="center"/>
    </xf>
    <xf numFmtId="164" fontId="1180" fillId="0" borderId="0" xfId="0" quotePrefix="false" applyFont="true" applyNumberFormat="true">
      <alignment horizontal="center" vertical="center"/>
    </xf>
    <xf numFmtId="0" fontId="1181" fillId="0" borderId="0" xfId="0" quotePrefix="false" applyFont="true">
      <alignment horizontal="center" vertical="center" wrapText="true"/>
    </xf>
    <xf numFmtId="4" fontId="1182" fillId="0" borderId="0" xfId="0" quotePrefix="false" applyFont="true" applyNumberFormat="true">
      <alignment horizontal="center" vertical="center"/>
    </xf>
    <xf numFmtId="164" fontId="1183" fillId="0" borderId="0" xfId="0" quotePrefix="false" applyFont="true" applyNumberFormat="true">
      <alignment horizontal="center" vertical="center"/>
    </xf>
    <xf numFmtId="164" fontId="1184" fillId="0" borderId="0" xfId="0" quotePrefix="false" applyFont="true" applyNumberFormat="true">
      <alignment horizontal="center" vertical="center"/>
    </xf>
    <xf numFmtId="165" fontId="1185" fillId="0" borderId="0" xfId="0" quotePrefix="false" applyFont="true" applyNumberFormat="true">
      <alignment horizontal="center" vertical="center"/>
    </xf>
    <xf numFmtId="164" fontId="1186" fillId="0" borderId="0" xfId="0" quotePrefix="false" applyFont="true" applyNumberFormat="true">
      <alignment horizontal="center" vertical="center"/>
    </xf>
    <xf numFmtId="164" fontId="1187" fillId="0" borderId="0" xfId="0" quotePrefix="false" applyFont="true" applyNumberFormat="true">
      <alignment horizontal="center" vertical="center" wrapText="true"/>
    </xf>
    <xf numFmtId="4" fontId="1188" fillId="0" borderId="0" xfId="0" quotePrefix="false" applyFont="true" applyNumberFormat="true">
      <alignment horizontal="center" vertical="center"/>
    </xf>
    <xf numFmtId="164" fontId="1189" fillId="0" borderId="0" xfId="0" quotePrefix="false" applyFont="true" applyNumberFormat="true">
      <alignment horizontal="center" vertical="center"/>
    </xf>
    <xf numFmtId="0" fontId="1190" fillId="0" borderId="0" xfId="0" quotePrefix="false" applyFont="true">
      <alignment horizontal="center" vertical="center" wrapText="true"/>
    </xf>
    <xf numFmtId="4" fontId="1191" fillId="0" borderId="0" xfId="0" quotePrefix="false" applyFont="true" applyNumberFormat="true">
      <alignment horizontal="center" vertical="center"/>
    </xf>
    <xf numFmtId="164" fontId="1192" fillId="0" borderId="0" xfId="0" quotePrefix="false" applyFont="true" applyNumberFormat="true">
      <alignment horizontal="center" vertical="center"/>
    </xf>
    <xf numFmtId="164" fontId="1193" fillId="0" borderId="0" xfId="0" quotePrefix="false" applyFont="true" applyNumberFormat="true">
      <alignment horizontal="center" vertical="center"/>
    </xf>
    <xf numFmtId="165" fontId="1194" fillId="0" borderId="0" xfId="0" quotePrefix="false" applyFont="true" applyNumberFormat="true">
      <alignment horizontal="center" vertical="center"/>
    </xf>
    <xf numFmtId="164" fontId="1195" fillId="0" borderId="0" xfId="0" quotePrefix="false" applyFont="true" applyNumberFormat="true">
      <alignment horizontal="center" vertical="center"/>
    </xf>
    <xf numFmtId="164" fontId="1196" fillId="0" borderId="0" xfId="0" quotePrefix="false" applyFont="true" applyNumberFormat="true">
      <alignment horizontal="center" vertical="center" wrapText="true"/>
    </xf>
    <xf numFmtId="4" fontId="1197" fillId="0" borderId="0" xfId="0" quotePrefix="false" applyFont="true" applyNumberFormat="true">
      <alignment horizontal="center" vertical="center"/>
    </xf>
    <xf numFmtId="164" fontId="1198" fillId="0" borderId="0" xfId="0" quotePrefix="false" applyFont="true" applyNumberFormat="true">
      <alignment horizontal="center" vertical="center"/>
    </xf>
    <xf numFmtId="0" fontId="1199" fillId="0" borderId="0" xfId="0" quotePrefix="false" applyFont="true">
      <alignment horizontal="center" vertical="center" wrapText="true"/>
    </xf>
    <xf numFmtId="4" fontId="1200" fillId="0" borderId="0" xfId="0" quotePrefix="false" applyFont="true" applyNumberFormat="true">
      <alignment horizontal="center" vertical="center"/>
    </xf>
    <xf numFmtId="164" fontId="1201" fillId="0" borderId="0" xfId="0" quotePrefix="false" applyFont="true" applyNumberFormat="true">
      <alignment horizontal="center" vertical="center"/>
    </xf>
    <xf numFmtId="164" fontId="1202" fillId="0" borderId="0" xfId="0" quotePrefix="false" applyFont="true" applyNumberFormat="true">
      <alignment horizontal="center" vertical="center"/>
    </xf>
    <xf numFmtId="165" fontId="1203" fillId="0" borderId="0" xfId="0" quotePrefix="false" applyFont="true" applyNumberFormat="true">
      <alignment horizontal="center" vertical="center"/>
    </xf>
    <xf numFmtId="164" fontId="1204" fillId="0" borderId="0" xfId="0" quotePrefix="false" applyFont="true" applyNumberFormat="true">
      <alignment horizontal="center" vertical="center"/>
    </xf>
    <xf numFmtId="164" fontId="1205" fillId="0" borderId="0" xfId="0" quotePrefix="false" applyFont="true" applyNumberFormat="true">
      <alignment horizontal="center" vertical="center" wrapText="true"/>
    </xf>
    <xf numFmtId="4" fontId="1206" fillId="0" borderId="0" xfId="0" quotePrefix="false" applyFont="true" applyNumberFormat="true">
      <alignment horizontal="center" vertical="center"/>
    </xf>
    <xf numFmtId="164" fontId="1207" fillId="0" borderId="0" xfId="0" quotePrefix="false" applyFont="true" applyNumberFormat="true">
      <alignment horizontal="center" vertical="center"/>
    </xf>
    <xf numFmtId="0" fontId="1208" fillId="0" borderId="0" xfId="0" quotePrefix="false" applyFont="true">
      <alignment horizontal="center" vertical="center" wrapText="true"/>
    </xf>
    <xf numFmtId="4" fontId="1209" fillId="0" borderId="0" xfId="0" quotePrefix="false" applyFont="true" applyNumberFormat="true">
      <alignment horizontal="center" vertical="center"/>
    </xf>
    <xf numFmtId="164" fontId="1210" fillId="0" borderId="0" xfId="0" quotePrefix="false" applyFont="true" applyNumberFormat="true">
      <alignment horizontal="center" vertical="center"/>
    </xf>
    <xf numFmtId="164" fontId="1211" fillId="0" borderId="0" xfId="0" quotePrefix="false" applyFont="true" applyNumberFormat="true">
      <alignment horizontal="center" vertical="center"/>
    </xf>
    <xf numFmtId="165" fontId="1212" fillId="0" borderId="0" xfId="0" quotePrefix="false" applyFont="true" applyNumberFormat="true">
      <alignment horizontal="center" vertical="center"/>
    </xf>
    <xf numFmtId="164" fontId="1213" fillId="0" borderId="0" xfId="0" quotePrefix="false" applyFont="true" applyNumberFormat="true">
      <alignment horizontal="center" vertical="center"/>
    </xf>
    <xf numFmtId="164" fontId="1214" fillId="0" borderId="0" xfId="0" quotePrefix="false" applyFont="true" applyNumberFormat="true">
      <alignment horizontal="center" vertical="center" wrapText="true"/>
    </xf>
    <xf numFmtId="4" fontId="1215" fillId="0" borderId="0" xfId="0" quotePrefix="false" applyFont="true" applyNumberFormat="true">
      <alignment horizontal="center" vertical="center"/>
    </xf>
    <xf numFmtId="164" fontId="1216" fillId="0" borderId="0" xfId="0" quotePrefix="false" applyFont="true" applyNumberFormat="true">
      <alignment horizontal="center" vertical="center"/>
    </xf>
    <xf numFmtId="0" fontId="1217" fillId="0" borderId="0" xfId="0" quotePrefix="false" applyFont="true">
      <alignment horizontal="center" vertical="center" wrapText="true"/>
    </xf>
    <xf numFmtId="4" fontId="1218" fillId="0" borderId="0" xfId="0" quotePrefix="false" applyFont="true" applyNumberFormat="true">
      <alignment horizontal="center" vertical="center"/>
    </xf>
    <xf numFmtId="164" fontId="1219" fillId="0" borderId="0" xfId="0" quotePrefix="false" applyFont="true" applyNumberFormat="true">
      <alignment horizontal="center" vertical="center"/>
    </xf>
    <xf numFmtId="164" fontId="1220" fillId="0" borderId="0" xfId="0" quotePrefix="false" applyFont="true" applyNumberFormat="true">
      <alignment horizontal="center" vertical="center"/>
    </xf>
    <xf numFmtId="165" fontId="1221" fillId="0" borderId="0" xfId="0" quotePrefix="false" applyFont="true" applyNumberFormat="true">
      <alignment horizontal="center" vertical="center"/>
    </xf>
    <xf numFmtId="164" fontId="1222" fillId="0" borderId="0" xfId="0" quotePrefix="false" applyFont="true" applyNumberFormat="true">
      <alignment horizontal="center" vertical="center"/>
    </xf>
    <xf numFmtId="164" fontId="1223" fillId="0" borderId="0" xfId="0" quotePrefix="false" applyFont="true" applyNumberFormat="true">
      <alignment horizontal="center" vertical="center" wrapText="true"/>
    </xf>
    <xf numFmtId="4" fontId="1224" fillId="0" borderId="0" xfId="0" quotePrefix="false" applyFont="true" applyNumberFormat="true">
      <alignment horizontal="center" vertical="center"/>
    </xf>
    <xf numFmtId="164" fontId="1225" fillId="0" borderId="0" xfId="0" quotePrefix="false" applyFont="true" applyNumberFormat="true">
      <alignment horizontal="center" vertical="center"/>
    </xf>
    <xf numFmtId="0" fontId="1226" fillId="0" borderId="0" xfId="0" quotePrefix="false" applyFont="true">
      <alignment horizontal="center" vertical="center" wrapText="true"/>
    </xf>
    <xf numFmtId="4" fontId="1227" fillId="0" borderId="0" xfId="0" quotePrefix="false" applyFont="true" applyNumberFormat="true">
      <alignment horizontal="center" vertical="center"/>
    </xf>
    <xf numFmtId="164" fontId="1228" fillId="0" borderId="0" xfId="0" quotePrefix="false" applyFont="true" applyNumberFormat="true">
      <alignment horizontal="center" vertical="center"/>
    </xf>
    <xf numFmtId="164" fontId="1229" fillId="0" borderId="0" xfId="0" quotePrefix="false" applyFont="true" applyNumberFormat="true">
      <alignment horizontal="center" vertical="center"/>
    </xf>
    <xf numFmtId="165" fontId="1230" fillId="0" borderId="0" xfId="0" quotePrefix="false" applyFont="true" applyNumberFormat="true">
      <alignment horizontal="center" vertical="center"/>
    </xf>
    <xf numFmtId="164" fontId="1231" fillId="0" borderId="0" xfId="0" quotePrefix="false" applyFont="true" applyNumberFormat="true">
      <alignment horizontal="center" vertical="center"/>
    </xf>
    <xf numFmtId="164" fontId="1232" fillId="0" borderId="0" xfId="0" quotePrefix="false" applyFont="true" applyNumberFormat="true">
      <alignment horizontal="center" vertical="center" wrapText="true"/>
    </xf>
    <xf numFmtId="4" fontId="1233" fillId="0" borderId="0" xfId="0" quotePrefix="false" applyFont="true" applyNumberFormat="true">
      <alignment horizontal="center" vertical="center"/>
    </xf>
    <xf numFmtId="164" fontId="1234" fillId="0" borderId="0" xfId="0" quotePrefix="false" applyFont="true" applyNumberFormat="true">
      <alignment horizontal="center" vertical="center"/>
    </xf>
    <xf numFmtId="0" fontId="1235" fillId="0" borderId="0" xfId="0" quotePrefix="false" applyFont="true">
      <alignment horizontal="center" vertical="center" wrapText="true"/>
    </xf>
    <xf numFmtId="4" fontId="1236" fillId="0" borderId="0" xfId="0" quotePrefix="false" applyFont="true" applyNumberFormat="true">
      <alignment horizontal="center" vertical="center"/>
    </xf>
    <xf numFmtId="164" fontId="1237" fillId="0" borderId="0" xfId="0" quotePrefix="false" applyFont="true" applyNumberFormat="true">
      <alignment horizontal="center" vertical="center"/>
    </xf>
    <xf numFmtId="164" fontId="1238" fillId="0" borderId="0" xfId="0" quotePrefix="false" applyFont="true" applyNumberFormat="true">
      <alignment horizontal="center" vertical="center"/>
    </xf>
    <xf numFmtId="165" fontId="1239" fillId="0" borderId="0" xfId="0" quotePrefix="false" applyFont="true" applyNumberFormat="true">
      <alignment horizontal="center" vertical="center"/>
    </xf>
    <xf numFmtId="164" fontId="1240" fillId="0" borderId="0" xfId="0" quotePrefix="false" applyFont="true" applyNumberFormat="true">
      <alignment horizontal="center" vertical="center"/>
    </xf>
    <xf numFmtId="164" fontId="1241" fillId="0" borderId="0" xfId="0" quotePrefix="false" applyFont="true" applyNumberFormat="true">
      <alignment horizontal="center" vertical="center" wrapText="true"/>
    </xf>
    <xf numFmtId="4" fontId="1242" fillId="0" borderId="0" xfId="0" quotePrefix="false" applyFont="true" applyNumberFormat="true">
      <alignment horizontal="center" vertical="center"/>
    </xf>
    <xf numFmtId="164" fontId="1243" fillId="0" borderId="0" xfId="0" quotePrefix="false" applyFont="true" applyNumberFormat="true">
      <alignment horizontal="center" vertical="center"/>
    </xf>
    <xf numFmtId="0" fontId="1244" fillId="0" borderId="0" xfId="0" quotePrefix="false" applyFont="true">
      <alignment horizontal="center" vertical="center" wrapText="true"/>
    </xf>
    <xf numFmtId="4" fontId="1245" fillId="0" borderId="0" xfId="0" quotePrefix="false" applyFont="true" applyNumberFormat="true">
      <alignment horizontal="center" vertical="center"/>
    </xf>
    <xf numFmtId="164" fontId="1246" fillId="0" borderId="0" xfId="0" quotePrefix="false" applyFont="true" applyNumberFormat="true">
      <alignment horizontal="center" vertical="center"/>
    </xf>
    <xf numFmtId="164" fontId="1247" fillId="0" borderId="0" xfId="0" quotePrefix="false" applyFont="true" applyNumberFormat="true">
      <alignment horizontal="center" vertical="center"/>
    </xf>
    <xf numFmtId="165" fontId="1248" fillId="0" borderId="0" xfId="0" quotePrefix="false" applyFont="true" applyNumberFormat="true">
      <alignment horizontal="center" vertical="center"/>
    </xf>
    <xf numFmtId="164" fontId="1249" fillId="0" borderId="0" xfId="0" quotePrefix="false" applyFont="true" applyNumberFormat="true">
      <alignment horizontal="center" vertical="center"/>
    </xf>
    <xf numFmtId="164" fontId="1250" fillId="0" borderId="0" xfId="0" quotePrefix="false" applyFont="true" applyNumberFormat="true">
      <alignment horizontal="center" vertical="center" wrapText="true"/>
    </xf>
    <xf numFmtId="4" fontId="1251" fillId="0" borderId="0" xfId="0" quotePrefix="false" applyFont="true" applyNumberFormat="true">
      <alignment horizontal="center" vertical="center"/>
    </xf>
    <xf numFmtId="164" fontId="1252" fillId="0" borderId="0" xfId="0" quotePrefix="false" applyFont="true" applyNumberFormat="true">
      <alignment horizontal="center" vertical="center"/>
    </xf>
    <xf numFmtId="0" fontId="1253" fillId="0" borderId="0" xfId="0" quotePrefix="false" applyFont="true">
      <alignment horizontal="center" vertical="center" wrapText="true"/>
    </xf>
    <xf numFmtId="4" fontId="1254" fillId="0" borderId="0" xfId="0" quotePrefix="false" applyFont="true" applyNumberFormat="true">
      <alignment horizontal="center" vertical="center"/>
    </xf>
    <xf numFmtId="164" fontId="1255" fillId="0" borderId="0" xfId="0" quotePrefix="false" applyFont="true" applyNumberFormat="true">
      <alignment horizontal="center" vertical="center"/>
    </xf>
    <xf numFmtId="164" fontId="1256" fillId="0" borderId="0" xfId="0" quotePrefix="false" applyFont="true" applyNumberFormat="true">
      <alignment horizontal="center" vertical="center"/>
    </xf>
    <xf numFmtId="165" fontId="1257" fillId="0" borderId="0" xfId="0" quotePrefix="false" applyFont="true" applyNumberFormat="true">
      <alignment horizontal="center" vertical="center"/>
    </xf>
    <xf numFmtId="164" fontId="1258" fillId="0" borderId="0" xfId="0" quotePrefix="false" applyFont="true" applyNumberFormat="true">
      <alignment horizontal="center" vertical="center"/>
    </xf>
    <xf numFmtId="164" fontId="1259" fillId="0" borderId="0" xfId="0" quotePrefix="false" applyFont="true" applyNumberFormat="true">
      <alignment horizontal="center" vertical="center" wrapText="true"/>
    </xf>
    <xf numFmtId="4" fontId="1260" fillId="0" borderId="0" xfId="0" quotePrefix="false" applyFont="true" applyNumberFormat="true">
      <alignment horizontal="center" vertical="center"/>
    </xf>
    <xf numFmtId="164" fontId="1261" fillId="0" borderId="0" xfId="0" quotePrefix="false" applyFont="true" applyNumberFormat="true">
      <alignment horizontal="center" vertical="center"/>
    </xf>
    <xf numFmtId="0" fontId="1262" fillId="0" borderId="0" xfId="0" quotePrefix="false" applyFont="true">
      <alignment horizontal="center" vertical="center" wrapText="true"/>
    </xf>
    <xf numFmtId="4" fontId="1263" fillId="0" borderId="0" xfId="0" quotePrefix="false" applyFont="true" applyNumberFormat="true">
      <alignment horizontal="center" vertical="center"/>
    </xf>
    <xf numFmtId="164" fontId="1264" fillId="0" borderId="0" xfId="0" quotePrefix="false" applyFont="true" applyNumberFormat="true">
      <alignment horizontal="center" vertical="center"/>
    </xf>
    <xf numFmtId="164" fontId="1265" fillId="0" borderId="0" xfId="0" quotePrefix="false" applyFont="true" applyNumberFormat="true">
      <alignment horizontal="center" vertical="center"/>
    </xf>
    <xf numFmtId="165" fontId="1266" fillId="0" borderId="0" xfId="0" quotePrefix="false" applyFont="true" applyNumberFormat="true">
      <alignment horizontal="center" vertical="center"/>
    </xf>
    <xf numFmtId="164" fontId="1267" fillId="0" borderId="0" xfId="0" quotePrefix="false" applyFont="true" applyNumberFormat="true">
      <alignment horizontal="center" vertical="center"/>
    </xf>
    <xf numFmtId="164" fontId="1268" fillId="0" borderId="0" xfId="0" quotePrefix="false" applyFont="true" applyNumberFormat="true">
      <alignment horizontal="center" vertical="center" wrapText="true"/>
    </xf>
    <xf numFmtId="4" fontId="1269" fillId="0" borderId="0" xfId="0" quotePrefix="false" applyFont="true" applyNumberFormat="true">
      <alignment horizontal="center" vertical="center"/>
    </xf>
    <xf numFmtId="164" fontId="1270" fillId="0" borderId="0" xfId="0" quotePrefix="false" applyFont="true" applyNumberFormat="true">
      <alignment horizontal="center" vertical="center"/>
    </xf>
    <xf numFmtId="0" fontId="1271" fillId="0" borderId="0" xfId="0" quotePrefix="false" applyFont="true">
      <alignment horizontal="center" vertical="center" wrapText="true"/>
    </xf>
    <xf numFmtId="4" fontId="1272" fillId="0" borderId="0" xfId="0" quotePrefix="false" applyFont="true" applyNumberFormat="true">
      <alignment horizontal="center" vertical="center"/>
    </xf>
    <xf numFmtId="164" fontId="1273" fillId="0" borderId="0" xfId="0" quotePrefix="false" applyFont="true" applyNumberFormat="true">
      <alignment horizontal="center" vertical="center"/>
    </xf>
    <xf numFmtId="164" fontId="1274" fillId="0" borderId="0" xfId="0" quotePrefix="false" applyFont="true" applyNumberFormat="true">
      <alignment horizontal="center" vertical="center"/>
    </xf>
    <xf numFmtId="165" fontId="1275" fillId="0" borderId="0" xfId="0" quotePrefix="false" applyFont="true" applyNumberFormat="true">
      <alignment horizontal="center" vertical="center"/>
    </xf>
    <xf numFmtId="164" fontId="1276" fillId="0" borderId="0" xfId="0" quotePrefix="false" applyFont="true" applyNumberFormat="true">
      <alignment horizontal="center" vertical="center"/>
    </xf>
    <xf numFmtId="164" fontId="1277" fillId="0" borderId="0" xfId="0" quotePrefix="false" applyFont="true" applyNumberFormat="true">
      <alignment horizontal="center" vertical="center" wrapText="true"/>
    </xf>
    <xf numFmtId="4" fontId="1278" fillId="0" borderId="0" xfId="0" quotePrefix="false" applyFont="true" applyNumberFormat="true">
      <alignment horizontal="center" vertical="center"/>
    </xf>
    <xf numFmtId="164" fontId="1279" fillId="0" borderId="0" xfId="0" quotePrefix="false" applyFont="true" applyNumberFormat="true">
      <alignment horizontal="center" vertical="center"/>
    </xf>
    <xf numFmtId="0" fontId="1280" fillId="0" borderId="0" xfId="0" quotePrefix="false" applyFont="true">
      <alignment horizontal="center" vertical="center" wrapText="true"/>
    </xf>
    <xf numFmtId="4" fontId="1281" fillId="0" borderId="0" xfId="0" quotePrefix="false" applyFont="true" applyNumberFormat="true">
      <alignment horizontal="center" vertical="center"/>
    </xf>
    <xf numFmtId="164" fontId="1282" fillId="0" borderId="0" xfId="0" quotePrefix="false" applyFont="true" applyNumberFormat="true">
      <alignment horizontal="center" vertical="center"/>
    </xf>
    <xf numFmtId="164" fontId="1283" fillId="0" borderId="0" xfId="0" quotePrefix="false" applyFont="true" applyNumberFormat="true">
      <alignment horizontal="center" vertical="center"/>
    </xf>
    <xf numFmtId="165" fontId="1284" fillId="0" borderId="0" xfId="0" quotePrefix="false" applyFont="true" applyNumberFormat="true">
      <alignment horizontal="center" vertical="center"/>
    </xf>
    <xf numFmtId="164" fontId="1285" fillId="0" borderId="0" xfId="0" quotePrefix="false" applyFont="true" applyNumberFormat="true">
      <alignment horizontal="center" vertical="center"/>
    </xf>
    <xf numFmtId="164" fontId="1286" fillId="0" borderId="0" xfId="0" quotePrefix="false" applyFont="true" applyNumberFormat="true">
      <alignment horizontal="center" vertical="center" wrapText="true"/>
    </xf>
    <xf numFmtId="4" fontId="1287" fillId="0" borderId="0" xfId="0" quotePrefix="false" applyFont="true" applyNumberFormat="true">
      <alignment horizontal="center" vertical="center"/>
    </xf>
    <xf numFmtId="164" fontId="1288" fillId="0" borderId="0" xfId="0" quotePrefix="false" applyFont="true" applyNumberFormat="true">
      <alignment horizontal="center" vertical="center"/>
    </xf>
    <xf numFmtId="0" fontId="1289" fillId="0" borderId="0" xfId="0" quotePrefix="false" applyFont="true">
      <alignment horizontal="center" vertical="center" wrapText="true"/>
    </xf>
    <xf numFmtId="4" fontId="1290" fillId="0" borderId="0" xfId="0" quotePrefix="false" applyFont="true" applyNumberFormat="true">
      <alignment horizontal="center" vertical="center"/>
    </xf>
    <xf numFmtId="164" fontId="1291" fillId="0" borderId="0" xfId="0" quotePrefix="false" applyFont="true" applyNumberFormat="true">
      <alignment horizontal="center" vertical="center"/>
    </xf>
    <xf numFmtId="164" fontId="1292" fillId="0" borderId="0" xfId="0" quotePrefix="false" applyFont="true" applyNumberFormat="true">
      <alignment horizontal="center" vertical="center"/>
    </xf>
    <xf numFmtId="165" fontId="1293" fillId="0" borderId="0" xfId="0" quotePrefix="false" applyFont="true" applyNumberFormat="true">
      <alignment horizontal="center" vertical="center"/>
    </xf>
    <xf numFmtId="164" fontId="1294" fillId="0" borderId="0" xfId="0" quotePrefix="false" applyFont="true" applyNumberFormat="true">
      <alignment horizontal="center" vertical="center"/>
    </xf>
    <xf numFmtId="164" fontId="1295" fillId="0" borderId="0" xfId="0" quotePrefix="false" applyFont="true" applyNumberFormat="true">
      <alignment horizontal="center" vertical="center" wrapText="true"/>
    </xf>
    <xf numFmtId="4" fontId="1296" fillId="0" borderId="0" xfId="0" quotePrefix="false" applyFont="true" applyNumberFormat="true">
      <alignment horizontal="center" vertical="center"/>
    </xf>
    <xf numFmtId="164" fontId="1297" fillId="0" borderId="0" xfId="0" quotePrefix="false" applyFont="true" applyNumberFormat="true">
      <alignment horizontal="center" vertical="center"/>
    </xf>
    <xf numFmtId="0" fontId="1298" fillId="0" borderId="0" xfId="0" quotePrefix="false" applyFont="true">
      <alignment horizontal="center" vertical="center" wrapText="true"/>
    </xf>
    <xf numFmtId="4" fontId="1299" fillId="0" borderId="0" xfId="0" quotePrefix="false" applyFont="true" applyNumberFormat="true">
      <alignment horizontal="center" vertical="center"/>
    </xf>
    <xf numFmtId="164" fontId="1300" fillId="0" borderId="0" xfId="0" quotePrefix="false" applyFont="true" applyNumberFormat="true">
      <alignment horizontal="center" vertical="center"/>
    </xf>
    <xf numFmtId="164" fontId="1301" fillId="0" borderId="0" xfId="0" quotePrefix="false" applyFont="true" applyNumberFormat="true">
      <alignment horizontal="center" vertical="center"/>
    </xf>
    <xf numFmtId="165" fontId="1302" fillId="0" borderId="0" xfId="0" quotePrefix="false" applyFont="true" applyNumberFormat="true">
      <alignment horizontal="center" vertical="center"/>
    </xf>
    <xf numFmtId="164" fontId="1303" fillId="0" borderId="0" xfId="0" quotePrefix="false" applyFont="true" applyNumberFormat="true">
      <alignment horizontal="center" vertical="center"/>
    </xf>
    <xf numFmtId="164" fontId="1304" fillId="0" borderId="0" xfId="0" quotePrefix="false" applyFont="true" applyNumberFormat="true">
      <alignment horizontal="center" vertical="center" wrapText="true"/>
    </xf>
    <xf numFmtId="4" fontId="1305" fillId="0" borderId="0" xfId="0" quotePrefix="false" applyFont="true" applyNumberFormat="true">
      <alignment horizontal="center" vertical="center"/>
    </xf>
    <xf numFmtId="164" fontId="1306" fillId="0" borderId="0" xfId="0" quotePrefix="false" applyFont="true" applyNumberFormat="true">
      <alignment horizontal="center" vertical="center"/>
    </xf>
    <xf numFmtId="0" fontId="1307" fillId="0" borderId="0" xfId="0" quotePrefix="false" applyFont="true">
      <alignment horizontal="center" vertical="center" wrapText="true"/>
    </xf>
    <xf numFmtId="4" fontId="1308" fillId="0" borderId="0" xfId="0" quotePrefix="false" applyFont="true" applyNumberFormat="true">
      <alignment horizontal="center" vertical="center"/>
    </xf>
    <xf numFmtId="164" fontId="1309" fillId="0" borderId="0" xfId="0" quotePrefix="false" applyFont="true" applyNumberFormat="true">
      <alignment horizontal="center" vertical="center"/>
    </xf>
    <xf numFmtId="164" fontId="1310" fillId="0" borderId="0" xfId="0" quotePrefix="false" applyFont="true" applyNumberFormat="true">
      <alignment horizontal="center" vertical="center"/>
    </xf>
    <xf numFmtId="165" fontId="1311" fillId="0" borderId="0" xfId="0" quotePrefix="false" applyFont="true" applyNumberFormat="true">
      <alignment horizontal="center" vertical="center"/>
    </xf>
    <xf numFmtId="164" fontId="1312" fillId="0" borderId="0" xfId="0" quotePrefix="false" applyFont="true" applyNumberFormat="true">
      <alignment horizontal="center" vertical="center"/>
    </xf>
    <xf numFmtId="164" fontId="1313" fillId="0" borderId="0" xfId="0" quotePrefix="false" applyFont="true" applyNumberFormat="true">
      <alignment horizontal="center" vertical="center" wrapText="true"/>
    </xf>
    <xf numFmtId="4" fontId="1314" fillId="0" borderId="0" xfId="0" quotePrefix="false" applyFont="true" applyNumberFormat="true">
      <alignment horizontal="center" vertical="center"/>
    </xf>
    <xf numFmtId="164" fontId="1315" fillId="0" borderId="0" xfId="0" quotePrefix="false" applyFont="true" applyNumberFormat="true">
      <alignment horizontal="center" vertical="center"/>
    </xf>
    <xf numFmtId="0" fontId="1316" fillId="0" borderId="0" xfId="0" quotePrefix="false" applyFont="true">
      <alignment horizontal="center" vertical="center" wrapText="true"/>
    </xf>
    <xf numFmtId="4" fontId="1317" fillId="0" borderId="0" xfId="0" quotePrefix="false" applyFont="true" applyNumberFormat="true">
      <alignment horizontal="center" vertical="center"/>
    </xf>
    <xf numFmtId="164" fontId="1318" fillId="0" borderId="0" xfId="0" quotePrefix="false" applyFont="true" applyNumberFormat="true">
      <alignment horizontal="center" vertical="center"/>
    </xf>
    <xf numFmtId="164" fontId="1319" fillId="0" borderId="0" xfId="0" quotePrefix="false" applyFont="true" applyNumberFormat="true">
      <alignment horizontal="center" vertical="center"/>
    </xf>
    <xf numFmtId="165" fontId="1320" fillId="0" borderId="0" xfId="0" quotePrefix="false" applyFont="true" applyNumberFormat="true">
      <alignment horizontal="center" vertical="center"/>
    </xf>
    <xf numFmtId="164" fontId="1321" fillId="0" borderId="0" xfId="0" quotePrefix="false" applyFont="true" applyNumberFormat="true">
      <alignment horizontal="center" vertical="center"/>
    </xf>
    <xf numFmtId="164" fontId="1322" fillId="0" borderId="0" xfId="0" quotePrefix="false" applyFont="true" applyNumberFormat="true">
      <alignment horizontal="center" vertical="center" wrapText="true"/>
    </xf>
    <xf numFmtId="4" fontId="1323" fillId="0" borderId="0" xfId="0" quotePrefix="false" applyFont="true" applyNumberFormat="true">
      <alignment horizontal="center" vertical="center"/>
    </xf>
    <xf numFmtId="164" fontId="1324" fillId="0" borderId="0" xfId="0" quotePrefix="false" applyFont="true" applyNumberFormat="true">
      <alignment horizontal="center" vertical="center"/>
    </xf>
    <xf numFmtId="0" fontId="1325" fillId="0" borderId="0" xfId="0" quotePrefix="false" applyFont="true">
      <alignment horizontal="center" vertical="center" wrapText="true"/>
    </xf>
    <xf numFmtId="4" fontId="1326" fillId="0" borderId="0" xfId="0" quotePrefix="false" applyFont="true" applyNumberFormat="true">
      <alignment horizontal="center" vertical="center"/>
    </xf>
    <xf numFmtId="164" fontId="1327" fillId="0" borderId="0" xfId="0" quotePrefix="false" applyFont="true" applyNumberFormat="true">
      <alignment horizontal="center" vertical="center"/>
    </xf>
    <xf numFmtId="164" fontId="1328" fillId="0" borderId="0" xfId="0" quotePrefix="false" applyFont="true" applyNumberFormat="true">
      <alignment horizontal="center" vertical="center"/>
    </xf>
    <xf numFmtId="165" fontId="1329" fillId="0" borderId="0" xfId="0" quotePrefix="false" applyFont="true" applyNumberFormat="true">
      <alignment horizontal="center" vertical="center"/>
    </xf>
    <xf numFmtId="164" fontId="1330" fillId="0" borderId="0" xfId="0" quotePrefix="false" applyFont="true" applyNumberFormat="true">
      <alignment horizontal="center" vertical="center"/>
    </xf>
    <xf numFmtId="164" fontId="1331" fillId="0" borderId="0" xfId="0" quotePrefix="false" applyFont="true" applyNumberFormat="true">
      <alignment horizontal="center" vertical="center" wrapText="true"/>
    </xf>
    <xf numFmtId="4" fontId="1332" fillId="0" borderId="0" xfId="0" quotePrefix="false" applyFont="true" applyNumberFormat="true">
      <alignment horizontal="center" vertical="center"/>
    </xf>
    <xf numFmtId="164" fontId="1333" fillId="0" borderId="0" xfId="0" quotePrefix="false" applyFont="true" applyNumberFormat="true">
      <alignment horizontal="center" vertical="center"/>
    </xf>
    <xf numFmtId="0" fontId="1334" fillId="0" borderId="0" xfId="0" quotePrefix="false" applyFont="true">
      <alignment horizontal="center" vertical="center" wrapText="true"/>
    </xf>
    <xf numFmtId="4" fontId="1335" fillId="0" borderId="0" xfId="0" quotePrefix="false" applyFont="true" applyNumberFormat="true">
      <alignment horizontal="center" vertical="center"/>
    </xf>
    <xf numFmtId="164" fontId="1336" fillId="0" borderId="0" xfId="0" quotePrefix="false" applyFont="true" applyNumberFormat="true">
      <alignment horizontal="center" vertical="center"/>
    </xf>
    <xf numFmtId="164" fontId="1337" fillId="0" borderId="0" xfId="0" quotePrefix="false" applyFont="true" applyNumberFormat="true">
      <alignment horizontal="center" vertical="center"/>
    </xf>
    <xf numFmtId="165" fontId="1338" fillId="0" borderId="0" xfId="0" quotePrefix="false" applyFont="true" applyNumberFormat="true">
      <alignment horizontal="center" vertical="center"/>
    </xf>
    <xf numFmtId="164" fontId="1339" fillId="0" borderId="0" xfId="0" quotePrefix="false" applyFont="true" applyNumberFormat="true">
      <alignment horizontal="center" vertical="center"/>
    </xf>
    <xf numFmtId="164" fontId="1340" fillId="0" borderId="0" xfId="0" quotePrefix="false" applyFont="true" applyNumberFormat="true">
      <alignment horizontal="center" vertical="center" wrapText="true"/>
    </xf>
    <xf numFmtId="4" fontId="1341" fillId="0" borderId="0" xfId="0" quotePrefix="false" applyFont="true" applyNumberFormat="true">
      <alignment horizontal="center" vertical="center"/>
    </xf>
    <xf numFmtId="164" fontId="1342" fillId="0" borderId="0" xfId="0" quotePrefix="false" applyFont="true" applyNumberFormat="true">
      <alignment horizontal="center" vertical="center"/>
    </xf>
    <xf numFmtId="164" fontId="1343" fillId="0" borderId="0" xfId="0" quotePrefix="false" applyFont="true" applyNumberFormat="true">
      <alignment horizontal="center" vertical="center" wrapText="true"/>
    </xf>
    <xf numFmtId="0" fontId="134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34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345" fillId="0" borderId="0" xfId="0" quotePrefix="false" applyFont="true">
      <alignment horizontal="center" vertical="center" wrapText="true"/>
    </xf>
    <xf numFmtId="4" fontId="1346" fillId="0" borderId="0" xfId="0" quotePrefix="false" applyFont="true" applyNumberFormat="true">
      <alignment horizontal="center" vertical="center"/>
    </xf>
    <xf numFmtId="164" fontId="1347" fillId="0" borderId="0" xfId="0" quotePrefix="false" applyFont="true" applyNumberFormat="true">
      <alignment horizontal="center" vertical="center"/>
    </xf>
    <xf numFmtId="164" fontId="1348" fillId="0" borderId="0" xfId="0" quotePrefix="false" applyFont="true" applyNumberFormat="true">
      <alignment horizontal="center" vertical="center"/>
    </xf>
    <xf numFmtId="165" fontId="1349" fillId="0" borderId="0" xfId="0" quotePrefix="false" applyFont="true" applyNumberFormat="true">
      <alignment horizontal="center" vertical="center"/>
    </xf>
    <xf numFmtId="164" fontId="1350" fillId="0" borderId="0" xfId="0" quotePrefix="false" applyFont="true" applyNumberFormat="true">
      <alignment horizontal="center" vertical="center"/>
    </xf>
    <xf numFmtId="164" fontId="1351" fillId="0" borderId="0" xfId="0" quotePrefix="false" applyFont="true" applyNumberFormat="true">
      <alignment horizontal="center" vertical="center" wrapText="true"/>
    </xf>
    <xf numFmtId="4" fontId="1352" fillId="0" borderId="0" xfId="0" quotePrefix="false" applyFont="true" applyNumberFormat="true">
      <alignment horizontal="center" vertical="center"/>
    </xf>
    <xf numFmtId="164" fontId="1353" fillId="0" borderId="0" xfId="0" quotePrefix="false" applyFont="true" applyNumberFormat="true">
      <alignment horizontal="center" vertical="center"/>
    </xf>
    <xf numFmtId="0" fontId="1354" fillId="0" borderId="0" xfId="0" quotePrefix="false" applyFont="true">
      <alignment horizontal="center" vertical="center" wrapText="true"/>
    </xf>
    <xf numFmtId="4" fontId="1355" fillId="0" borderId="0" xfId="0" quotePrefix="false" applyFont="true" applyNumberFormat="true">
      <alignment horizontal="center" vertical="center"/>
    </xf>
    <xf numFmtId="164" fontId="1356" fillId="0" borderId="0" xfId="0" quotePrefix="false" applyFont="true" applyNumberFormat="true">
      <alignment horizontal="center" vertical="center"/>
    </xf>
    <xf numFmtId="164" fontId="1357" fillId="0" borderId="0" xfId="0" quotePrefix="false" applyFont="true" applyNumberFormat="true">
      <alignment horizontal="center" vertical="center"/>
    </xf>
    <xf numFmtId="165" fontId="1358" fillId="0" borderId="0" xfId="0" quotePrefix="false" applyFont="true" applyNumberFormat="true">
      <alignment horizontal="center" vertical="center"/>
    </xf>
    <xf numFmtId="164" fontId="1359" fillId="0" borderId="0" xfId="0" quotePrefix="false" applyFont="true" applyNumberFormat="true">
      <alignment horizontal="center" vertical="center"/>
    </xf>
    <xf numFmtId="164" fontId="1360" fillId="0" borderId="0" xfId="0" quotePrefix="false" applyFont="true" applyNumberFormat="true">
      <alignment horizontal="center" vertical="center" wrapText="true"/>
    </xf>
    <xf numFmtId="4" fontId="1361" fillId="0" borderId="0" xfId="0" quotePrefix="false" applyFont="true" applyNumberFormat="true">
      <alignment horizontal="center" vertical="center"/>
    </xf>
    <xf numFmtId="164" fontId="1362" fillId="0" borderId="0" xfId="0" quotePrefix="false" applyFont="true" applyNumberFormat="true">
      <alignment horizontal="center" vertical="center"/>
    </xf>
    <xf numFmtId="0" fontId="1363" fillId="0" borderId="0" xfId="0" quotePrefix="false" applyFont="true">
      <alignment horizontal="center" vertical="center" wrapText="true"/>
    </xf>
    <xf numFmtId="4" fontId="1364" fillId="0" borderId="0" xfId="0" quotePrefix="false" applyFont="true" applyNumberFormat="true">
      <alignment horizontal="center" vertical="center"/>
    </xf>
    <xf numFmtId="164" fontId="1365" fillId="0" borderId="0" xfId="0" quotePrefix="false" applyFont="true" applyNumberFormat="true">
      <alignment horizontal="center" vertical="center"/>
    </xf>
    <xf numFmtId="164" fontId="1366" fillId="0" borderId="0" xfId="0" quotePrefix="false" applyFont="true" applyNumberFormat="true">
      <alignment horizontal="center" vertical="center"/>
    </xf>
    <xf numFmtId="165" fontId="1367" fillId="0" borderId="0" xfId="0" quotePrefix="false" applyFont="true" applyNumberFormat="true">
      <alignment horizontal="center" vertical="center"/>
    </xf>
    <xf numFmtId="164" fontId="1368" fillId="0" borderId="0" xfId="0" quotePrefix="false" applyFont="true" applyNumberFormat="true">
      <alignment horizontal="center" vertical="center"/>
    </xf>
    <xf numFmtId="164" fontId="1369" fillId="0" borderId="0" xfId="0" quotePrefix="false" applyFont="true" applyNumberFormat="true">
      <alignment horizontal="center" vertical="center" wrapText="true"/>
    </xf>
    <xf numFmtId="4" fontId="1370" fillId="0" borderId="0" xfId="0" quotePrefix="false" applyFont="true" applyNumberFormat="true">
      <alignment horizontal="center" vertical="center"/>
    </xf>
    <xf numFmtId="164" fontId="1371" fillId="0" borderId="0" xfId="0" quotePrefix="false" applyFont="true" applyNumberFormat="true">
      <alignment horizontal="center" vertical="center"/>
    </xf>
    <xf numFmtId="0" fontId="1372" fillId="0" borderId="0" xfId="0" quotePrefix="false" applyFont="true">
      <alignment horizontal="center" vertical="center" wrapText="true"/>
    </xf>
    <xf numFmtId="4" fontId="1373" fillId="0" borderId="0" xfId="0" quotePrefix="false" applyFont="true" applyNumberFormat="true">
      <alignment horizontal="center" vertical="center"/>
    </xf>
    <xf numFmtId="164" fontId="1374" fillId="0" borderId="0" xfId="0" quotePrefix="false" applyFont="true" applyNumberFormat="true">
      <alignment horizontal="center" vertical="center"/>
    </xf>
    <xf numFmtId="164" fontId="1375" fillId="0" borderId="0" xfId="0" quotePrefix="false" applyFont="true" applyNumberFormat="true">
      <alignment horizontal="center" vertical="center"/>
    </xf>
    <xf numFmtId="165" fontId="1376" fillId="0" borderId="0" xfId="0" quotePrefix="false" applyFont="true" applyNumberFormat="true">
      <alignment horizontal="center" vertical="center"/>
    </xf>
    <xf numFmtId="164" fontId="1377" fillId="0" borderId="0" xfId="0" quotePrefix="false" applyFont="true" applyNumberFormat="true">
      <alignment horizontal="center" vertical="center"/>
    </xf>
    <xf numFmtId="164" fontId="1378" fillId="0" borderId="0" xfId="0" quotePrefix="false" applyFont="true" applyNumberFormat="true">
      <alignment horizontal="center" vertical="center" wrapText="true"/>
    </xf>
    <xf numFmtId="4" fontId="1379" fillId="0" borderId="0" xfId="0" quotePrefix="false" applyFont="true" applyNumberFormat="true">
      <alignment horizontal="center" vertical="center"/>
    </xf>
    <xf numFmtId="164" fontId="1380" fillId="0" borderId="0" xfId="0" quotePrefix="false" applyFont="true" applyNumberFormat="true">
      <alignment horizontal="center" vertical="center"/>
    </xf>
    <xf numFmtId="0" fontId="1381" fillId="0" borderId="0" xfId="0" quotePrefix="false" applyFont="true">
      <alignment horizontal="center" vertical="center" wrapText="true"/>
    </xf>
    <xf numFmtId="4" fontId="1382" fillId="0" borderId="0" xfId="0" quotePrefix="false" applyFont="true" applyNumberFormat="true">
      <alignment horizontal="center" vertical="center"/>
    </xf>
    <xf numFmtId="164" fontId="1383" fillId="0" borderId="0" xfId="0" quotePrefix="false" applyFont="true" applyNumberFormat="true">
      <alignment horizontal="center" vertical="center"/>
    </xf>
    <xf numFmtId="164" fontId="1384" fillId="0" borderId="0" xfId="0" quotePrefix="false" applyFont="true" applyNumberFormat="true">
      <alignment horizontal="center" vertical="center"/>
    </xf>
    <xf numFmtId="165" fontId="1385" fillId="0" borderId="0" xfId="0" quotePrefix="false" applyFont="true" applyNumberFormat="true">
      <alignment horizontal="center" vertical="center"/>
    </xf>
    <xf numFmtId="164" fontId="1386" fillId="0" borderId="0" xfId="0" quotePrefix="false" applyFont="true" applyNumberFormat="true">
      <alignment horizontal="center" vertical="center"/>
    </xf>
    <xf numFmtId="164" fontId="1387" fillId="0" borderId="0" xfId="0" quotePrefix="false" applyFont="true" applyNumberFormat="true">
      <alignment horizontal="center" vertical="center" wrapText="true"/>
    </xf>
    <xf numFmtId="4" fontId="1388" fillId="0" borderId="0" xfId="0" quotePrefix="false" applyFont="true" applyNumberFormat="true">
      <alignment horizontal="center" vertical="center"/>
    </xf>
    <xf numFmtId="164" fontId="1389" fillId="0" borderId="0" xfId="0" quotePrefix="false" applyFont="true" applyNumberFormat="true">
      <alignment horizontal="center" vertical="center"/>
    </xf>
    <xf numFmtId="0" fontId="1390" fillId="0" borderId="0" xfId="0" quotePrefix="false" applyFont="true">
      <alignment horizontal="center" vertical="center" wrapText="true"/>
    </xf>
    <xf numFmtId="4" fontId="1391" fillId="0" borderId="0" xfId="0" quotePrefix="false" applyFont="true" applyNumberFormat="true">
      <alignment horizontal="center" vertical="center"/>
    </xf>
    <xf numFmtId="164" fontId="1392" fillId="0" borderId="0" xfId="0" quotePrefix="false" applyFont="true" applyNumberFormat="true">
      <alignment horizontal="center" vertical="center"/>
    </xf>
    <xf numFmtId="164" fontId="1393" fillId="0" borderId="0" xfId="0" quotePrefix="false" applyFont="true" applyNumberFormat="true">
      <alignment horizontal="center" vertical="center"/>
    </xf>
    <xf numFmtId="165" fontId="1394" fillId="0" borderId="0" xfId="0" quotePrefix="false" applyFont="true" applyNumberFormat="true">
      <alignment horizontal="center" vertical="center"/>
    </xf>
    <xf numFmtId="164" fontId="1395" fillId="0" borderId="0" xfId="0" quotePrefix="false" applyFont="true" applyNumberFormat="true">
      <alignment horizontal="center" vertical="center"/>
    </xf>
    <xf numFmtId="164" fontId="1396" fillId="0" borderId="0" xfId="0" quotePrefix="false" applyFont="true" applyNumberFormat="true">
      <alignment horizontal="center" vertical="center" wrapText="true"/>
    </xf>
    <xf numFmtId="4" fontId="1397" fillId="0" borderId="0" xfId="0" quotePrefix="false" applyFont="true" applyNumberFormat="true">
      <alignment horizontal="center" vertical="center"/>
    </xf>
    <xf numFmtId="164" fontId="1398" fillId="0" borderId="0" xfId="0" quotePrefix="false" applyFont="true" applyNumberFormat="true">
      <alignment horizontal="center" vertical="center"/>
    </xf>
    <xf numFmtId="0" fontId="1399" fillId="0" borderId="0" xfId="0" quotePrefix="false" applyFont="true">
      <alignment horizontal="center" vertical="center" wrapText="true"/>
    </xf>
    <xf numFmtId="4" fontId="1400" fillId="0" borderId="0" xfId="0" quotePrefix="false" applyFont="true" applyNumberFormat="true">
      <alignment horizontal="center" vertical="center"/>
    </xf>
    <xf numFmtId="164" fontId="1401" fillId="0" borderId="0" xfId="0" quotePrefix="false" applyFont="true" applyNumberFormat="true">
      <alignment horizontal="center" vertical="center"/>
    </xf>
    <xf numFmtId="164" fontId="1402" fillId="0" borderId="0" xfId="0" quotePrefix="false" applyFont="true" applyNumberFormat="true">
      <alignment horizontal="center" vertical="center"/>
    </xf>
    <xf numFmtId="165" fontId="1403" fillId="0" borderId="0" xfId="0" quotePrefix="false" applyFont="true" applyNumberFormat="true">
      <alignment horizontal="center" vertical="center"/>
    </xf>
    <xf numFmtId="164" fontId="1404" fillId="0" borderId="0" xfId="0" quotePrefix="false" applyFont="true" applyNumberFormat="true">
      <alignment horizontal="center" vertical="center"/>
    </xf>
    <xf numFmtId="164" fontId="1405" fillId="0" borderId="0" xfId="0" quotePrefix="false" applyFont="true" applyNumberFormat="true">
      <alignment horizontal="center" vertical="center" wrapText="true"/>
    </xf>
    <xf numFmtId="4" fontId="1406" fillId="0" borderId="0" xfId="0" quotePrefix="false" applyFont="true" applyNumberFormat="true">
      <alignment horizontal="center" vertical="center"/>
    </xf>
    <xf numFmtId="164" fontId="1407" fillId="0" borderId="0" xfId="0" quotePrefix="false" applyFont="true" applyNumberFormat="true">
      <alignment horizontal="center" vertical="center"/>
    </xf>
    <xf numFmtId="0" fontId="1408" fillId="0" borderId="0" xfId="0" quotePrefix="false" applyFont="true">
      <alignment horizontal="center" vertical="center" wrapText="true"/>
    </xf>
    <xf numFmtId="4" fontId="1409" fillId="0" borderId="0" xfId="0" quotePrefix="false" applyFont="true" applyNumberFormat="true">
      <alignment horizontal="center" vertical="center"/>
    </xf>
    <xf numFmtId="164" fontId="1410" fillId="0" borderId="0" xfId="0" quotePrefix="false" applyFont="true" applyNumberFormat="true">
      <alignment horizontal="center" vertical="center"/>
    </xf>
    <xf numFmtId="164" fontId="1411" fillId="0" borderId="0" xfId="0" quotePrefix="false" applyFont="true" applyNumberFormat="true">
      <alignment horizontal="center" vertical="center"/>
    </xf>
    <xf numFmtId="165" fontId="1412" fillId="0" borderId="0" xfId="0" quotePrefix="false" applyFont="true" applyNumberFormat="true">
      <alignment horizontal="center" vertical="center"/>
    </xf>
    <xf numFmtId="164" fontId="1413" fillId="0" borderId="0" xfId="0" quotePrefix="false" applyFont="true" applyNumberFormat="true">
      <alignment horizontal="center" vertical="center"/>
    </xf>
    <xf numFmtId="164" fontId="1414" fillId="0" borderId="0" xfId="0" quotePrefix="false" applyFont="true" applyNumberFormat="true">
      <alignment horizontal="center" vertical="center" wrapText="true"/>
    </xf>
    <xf numFmtId="4" fontId="1415" fillId="0" borderId="0" xfId="0" quotePrefix="false" applyFont="true" applyNumberFormat="true">
      <alignment horizontal="center" vertical="center"/>
    </xf>
    <xf numFmtId="164" fontId="1416" fillId="0" borderId="0" xfId="0" quotePrefix="false" applyFont="true" applyNumberFormat="true">
      <alignment horizontal="center" vertical="center"/>
    </xf>
    <xf numFmtId="0" fontId="1417" fillId="0" borderId="0" xfId="0" quotePrefix="false" applyFont="true">
      <alignment horizontal="center" vertical="center" wrapText="true"/>
    </xf>
    <xf numFmtId="4" fontId="1418" fillId="0" borderId="0" xfId="0" quotePrefix="false" applyFont="true" applyNumberFormat="true">
      <alignment horizontal="center" vertical="center"/>
    </xf>
    <xf numFmtId="164" fontId="1419" fillId="0" borderId="0" xfId="0" quotePrefix="false" applyFont="true" applyNumberFormat="true">
      <alignment horizontal="center" vertical="center"/>
    </xf>
    <xf numFmtId="164" fontId="1420" fillId="0" borderId="0" xfId="0" quotePrefix="false" applyFont="true" applyNumberFormat="true">
      <alignment horizontal="center" vertical="center"/>
    </xf>
    <xf numFmtId="165" fontId="1421" fillId="0" borderId="0" xfId="0" quotePrefix="false" applyFont="true" applyNumberFormat="true">
      <alignment horizontal="center" vertical="center"/>
    </xf>
    <xf numFmtId="164" fontId="1422" fillId="0" borderId="0" xfId="0" quotePrefix="false" applyFont="true" applyNumberFormat="true">
      <alignment horizontal="center" vertical="center"/>
    </xf>
    <xf numFmtId="164" fontId="1423" fillId="0" borderId="0" xfId="0" quotePrefix="false" applyFont="true" applyNumberFormat="true">
      <alignment horizontal="center" vertical="center" wrapText="true"/>
    </xf>
    <xf numFmtId="4" fontId="1424" fillId="0" borderId="0" xfId="0" quotePrefix="false" applyFont="true" applyNumberFormat="true">
      <alignment horizontal="center" vertical="center"/>
    </xf>
    <xf numFmtId="164" fontId="1425" fillId="0" borderId="0" xfId="0" quotePrefix="false" applyFont="true" applyNumberFormat="true">
      <alignment horizontal="center" vertical="center"/>
    </xf>
    <xf numFmtId="0" fontId="1426" fillId="0" borderId="0" xfId="0" quotePrefix="false" applyFont="true">
      <alignment horizontal="center" vertical="center" wrapText="true"/>
    </xf>
    <xf numFmtId="4" fontId="1427" fillId="0" borderId="0" xfId="0" quotePrefix="false" applyFont="true" applyNumberFormat="true">
      <alignment horizontal="center" vertical="center"/>
    </xf>
    <xf numFmtId="164" fontId="1428" fillId="0" borderId="0" xfId="0" quotePrefix="false" applyFont="true" applyNumberFormat="true">
      <alignment horizontal="center" vertical="center"/>
    </xf>
    <xf numFmtId="164" fontId="1429" fillId="0" borderId="0" xfId="0" quotePrefix="false" applyFont="true" applyNumberFormat="true">
      <alignment horizontal="center" vertical="center"/>
    </xf>
    <xf numFmtId="165" fontId="1430" fillId="0" borderId="0" xfId="0" quotePrefix="false" applyFont="true" applyNumberFormat="true">
      <alignment horizontal="center" vertical="center"/>
    </xf>
    <xf numFmtId="164" fontId="1431" fillId="0" borderId="0" xfId="0" quotePrefix="false" applyFont="true" applyNumberFormat="true">
      <alignment horizontal="center" vertical="center"/>
    </xf>
    <xf numFmtId="164" fontId="1432" fillId="0" borderId="0" xfId="0" quotePrefix="false" applyFont="true" applyNumberFormat="true">
      <alignment horizontal="center" vertical="center" wrapText="true"/>
    </xf>
    <xf numFmtId="4" fontId="1433" fillId="0" borderId="0" xfId="0" quotePrefix="false" applyFont="true" applyNumberFormat="true">
      <alignment horizontal="center" vertical="center"/>
    </xf>
    <xf numFmtId="164" fontId="1434" fillId="0" borderId="0" xfId="0" quotePrefix="false" applyFont="true" applyNumberFormat="true">
      <alignment horizontal="center" vertical="center"/>
    </xf>
    <xf numFmtId="0" fontId="1435" fillId="0" borderId="0" xfId="0" quotePrefix="false" applyFont="true">
      <alignment horizontal="center" vertical="center" wrapText="true"/>
    </xf>
    <xf numFmtId="4" fontId="1436" fillId="0" borderId="0" xfId="0" quotePrefix="false" applyFont="true" applyNumberFormat="true">
      <alignment horizontal="center" vertical="center"/>
    </xf>
    <xf numFmtId="164" fontId="1437" fillId="0" borderId="0" xfId="0" quotePrefix="false" applyFont="true" applyNumberFormat="true">
      <alignment horizontal="center" vertical="center"/>
    </xf>
    <xf numFmtId="164" fontId="1438" fillId="0" borderId="0" xfId="0" quotePrefix="false" applyFont="true" applyNumberFormat="true">
      <alignment horizontal="center" vertical="center"/>
    </xf>
    <xf numFmtId="165" fontId="1439" fillId="0" borderId="0" xfId="0" quotePrefix="false" applyFont="true" applyNumberFormat="true">
      <alignment horizontal="center" vertical="center"/>
    </xf>
    <xf numFmtId="164" fontId="1440" fillId="0" borderId="0" xfId="0" quotePrefix="false" applyFont="true" applyNumberFormat="true">
      <alignment horizontal="center" vertical="center"/>
    </xf>
    <xf numFmtId="164" fontId="1441" fillId="0" borderId="0" xfId="0" quotePrefix="false" applyFont="true" applyNumberFormat="true">
      <alignment horizontal="center" vertical="center" wrapText="true"/>
    </xf>
    <xf numFmtId="4" fontId="1442" fillId="0" borderId="0" xfId="0" quotePrefix="false" applyFont="true" applyNumberFormat="true">
      <alignment horizontal="center" vertical="center"/>
    </xf>
    <xf numFmtId="164" fontId="1443" fillId="0" borderId="0" xfId="0" quotePrefix="false" applyFont="true" applyNumberFormat="true">
      <alignment horizontal="center" vertical="center"/>
    </xf>
    <xf numFmtId="0" fontId="1444" fillId="0" borderId="0" xfId="0" quotePrefix="false" applyFont="true">
      <alignment horizontal="center" vertical="center" wrapText="true"/>
    </xf>
    <xf numFmtId="4" fontId="1445" fillId="0" borderId="0" xfId="0" quotePrefix="false" applyFont="true" applyNumberFormat="true">
      <alignment horizontal="center" vertical="center"/>
    </xf>
    <xf numFmtId="164" fontId="1446" fillId="0" borderId="0" xfId="0" quotePrefix="false" applyFont="true" applyNumberFormat="true">
      <alignment horizontal="center" vertical="center"/>
    </xf>
    <xf numFmtId="164" fontId="1447" fillId="0" borderId="0" xfId="0" quotePrefix="false" applyFont="true" applyNumberFormat="true">
      <alignment horizontal="center" vertical="center"/>
    </xf>
    <xf numFmtId="165" fontId="1448" fillId="0" borderId="0" xfId="0" quotePrefix="false" applyFont="true" applyNumberFormat="true">
      <alignment horizontal="center" vertical="center"/>
    </xf>
    <xf numFmtId="164" fontId="1449" fillId="0" borderId="0" xfId="0" quotePrefix="false" applyFont="true" applyNumberFormat="true">
      <alignment horizontal="center" vertical="center"/>
    </xf>
    <xf numFmtId="164" fontId="1450" fillId="0" borderId="0" xfId="0" quotePrefix="false" applyFont="true" applyNumberFormat="true">
      <alignment horizontal="center" vertical="center" wrapText="true"/>
    </xf>
    <xf numFmtId="4" fontId="1451" fillId="0" borderId="0" xfId="0" quotePrefix="false" applyFont="true" applyNumberFormat="true">
      <alignment horizontal="center" vertical="center"/>
    </xf>
    <xf numFmtId="164" fontId="1452" fillId="0" borderId="0" xfId="0" quotePrefix="false" applyFont="true" applyNumberFormat="true">
      <alignment horizontal="center" vertical="center"/>
    </xf>
    <xf numFmtId="0" fontId="1453" fillId="0" borderId="0" xfId="0" quotePrefix="false" applyFont="true">
      <alignment horizontal="center" vertical="center" wrapText="true"/>
    </xf>
    <xf numFmtId="4" fontId="1454" fillId="0" borderId="0" xfId="0" quotePrefix="false" applyFont="true" applyNumberFormat="true">
      <alignment horizontal="center" vertical="center"/>
    </xf>
    <xf numFmtId="164" fontId="1455" fillId="0" borderId="0" xfId="0" quotePrefix="false" applyFont="true" applyNumberFormat="true">
      <alignment horizontal="center" vertical="center"/>
    </xf>
    <xf numFmtId="164" fontId="1456" fillId="0" borderId="0" xfId="0" quotePrefix="false" applyFont="true" applyNumberFormat="true">
      <alignment horizontal="center" vertical="center"/>
    </xf>
    <xf numFmtId="165" fontId="1457" fillId="0" borderId="0" xfId="0" quotePrefix="false" applyFont="true" applyNumberFormat="true">
      <alignment horizontal="center" vertical="center"/>
    </xf>
    <xf numFmtId="164" fontId="1458" fillId="0" borderId="0" xfId="0" quotePrefix="false" applyFont="true" applyNumberFormat="true">
      <alignment horizontal="center" vertical="center"/>
    </xf>
    <xf numFmtId="164" fontId="1459" fillId="0" borderId="0" xfId="0" quotePrefix="false" applyFont="true" applyNumberFormat="true">
      <alignment horizontal="center" vertical="center" wrapText="true"/>
    </xf>
    <xf numFmtId="4" fontId="1460" fillId="0" borderId="0" xfId="0" quotePrefix="false" applyFont="true" applyNumberFormat="true">
      <alignment horizontal="center" vertical="center"/>
    </xf>
    <xf numFmtId="164" fontId="1461" fillId="0" borderId="0" xfId="0" quotePrefix="false" applyFont="true" applyNumberFormat="true">
      <alignment horizontal="center" vertical="center"/>
    </xf>
    <xf numFmtId="0" fontId="1462" fillId="0" borderId="0" xfId="0" quotePrefix="false" applyFont="true">
      <alignment horizontal="center" vertical="center" wrapText="true"/>
    </xf>
    <xf numFmtId="4" fontId="1463" fillId="0" borderId="0" xfId="0" quotePrefix="false" applyFont="true" applyNumberFormat="true">
      <alignment horizontal="center" vertical="center"/>
    </xf>
    <xf numFmtId="164" fontId="1464" fillId="0" borderId="0" xfId="0" quotePrefix="false" applyFont="true" applyNumberFormat="true">
      <alignment horizontal="center" vertical="center"/>
    </xf>
    <xf numFmtId="164" fontId="1465" fillId="0" borderId="0" xfId="0" quotePrefix="false" applyFont="true" applyNumberFormat="true">
      <alignment horizontal="center" vertical="center"/>
    </xf>
    <xf numFmtId="165" fontId="1466" fillId="0" borderId="0" xfId="0" quotePrefix="false" applyFont="true" applyNumberFormat="true">
      <alignment horizontal="center" vertical="center"/>
    </xf>
    <xf numFmtId="164" fontId="1467" fillId="0" borderId="0" xfId="0" quotePrefix="false" applyFont="true" applyNumberFormat="true">
      <alignment horizontal="center" vertical="center"/>
    </xf>
    <xf numFmtId="164" fontId="1468" fillId="0" borderId="0" xfId="0" quotePrefix="false" applyFont="true" applyNumberFormat="true">
      <alignment horizontal="center" vertical="center" wrapText="true"/>
    </xf>
    <xf numFmtId="4" fontId="1469" fillId="0" borderId="0" xfId="0" quotePrefix="false" applyFont="true" applyNumberFormat="true">
      <alignment horizontal="center" vertical="center"/>
    </xf>
    <xf numFmtId="164" fontId="1470" fillId="0" borderId="0" xfId="0" quotePrefix="false" applyFont="true" applyNumberFormat="true">
      <alignment horizontal="center" vertical="center"/>
    </xf>
    <xf numFmtId="0" fontId="1471" fillId="0" borderId="0" xfId="0" quotePrefix="false" applyFont="true">
      <alignment horizontal="center" vertical="center" wrapText="true"/>
    </xf>
    <xf numFmtId="4" fontId="1472" fillId="0" borderId="0" xfId="0" quotePrefix="false" applyFont="true" applyNumberFormat="true">
      <alignment horizontal="center" vertical="center"/>
    </xf>
    <xf numFmtId="164" fontId="1473" fillId="0" borderId="0" xfId="0" quotePrefix="false" applyFont="true" applyNumberFormat="true">
      <alignment horizontal="center" vertical="center"/>
    </xf>
    <xf numFmtId="164" fontId="1474" fillId="0" borderId="0" xfId="0" quotePrefix="false" applyFont="true" applyNumberFormat="true">
      <alignment horizontal="center" vertical="center"/>
    </xf>
    <xf numFmtId="165" fontId="1475" fillId="0" borderId="0" xfId="0" quotePrefix="false" applyFont="true" applyNumberFormat="true">
      <alignment horizontal="center" vertical="center"/>
    </xf>
    <xf numFmtId="164" fontId="1476" fillId="0" borderId="0" xfId="0" quotePrefix="false" applyFont="true" applyNumberFormat="true">
      <alignment horizontal="center" vertical="center"/>
    </xf>
    <xf numFmtId="164" fontId="1477" fillId="0" borderId="0" xfId="0" quotePrefix="false" applyFont="true" applyNumberFormat="true">
      <alignment horizontal="center" vertical="center" wrapText="true"/>
    </xf>
    <xf numFmtId="4" fontId="1478" fillId="0" borderId="0" xfId="0" quotePrefix="false" applyFont="true" applyNumberFormat="true">
      <alignment horizontal="center" vertical="center"/>
    </xf>
    <xf numFmtId="164" fontId="1479" fillId="0" borderId="0" xfId="0" quotePrefix="false" applyFont="true" applyNumberFormat="true">
      <alignment horizontal="center" vertical="center"/>
    </xf>
    <xf numFmtId="0" fontId="1480" fillId="0" borderId="0" xfId="0" quotePrefix="false" applyFont="true">
      <alignment horizontal="center" vertical="center" wrapText="true"/>
    </xf>
    <xf numFmtId="4" fontId="1481" fillId="0" borderId="0" xfId="0" quotePrefix="false" applyFont="true" applyNumberFormat="true">
      <alignment horizontal="center" vertical="center"/>
    </xf>
    <xf numFmtId="164" fontId="1482" fillId="0" borderId="0" xfId="0" quotePrefix="false" applyFont="true" applyNumberFormat="true">
      <alignment horizontal="center" vertical="center"/>
    </xf>
    <xf numFmtId="164" fontId="1483" fillId="0" borderId="0" xfId="0" quotePrefix="false" applyFont="true" applyNumberFormat="true">
      <alignment horizontal="center" vertical="center"/>
    </xf>
    <xf numFmtId="165" fontId="1484" fillId="0" borderId="0" xfId="0" quotePrefix="false" applyFont="true" applyNumberFormat="true">
      <alignment horizontal="center" vertical="center"/>
    </xf>
    <xf numFmtId="164" fontId="1485" fillId="0" borderId="0" xfId="0" quotePrefix="false" applyFont="true" applyNumberFormat="true">
      <alignment horizontal="center" vertical="center"/>
    </xf>
    <xf numFmtId="164" fontId="1486" fillId="0" borderId="0" xfId="0" quotePrefix="false" applyFont="true" applyNumberFormat="true">
      <alignment horizontal="center" vertical="center" wrapText="true"/>
    </xf>
    <xf numFmtId="4" fontId="1487" fillId="0" borderId="0" xfId="0" quotePrefix="false" applyFont="true" applyNumberFormat="true">
      <alignment horizontal="center" vertical="center"/>
    </xf>
    <xf numFmtId="164" fontId="1488" fillId="0" borderId="0" xfId="0" quotePrefix="false" applyFont="true" applyNumberFormat="true">
      <alignment horizontal="center" vertical="center"/>
    </xf>
    <xf numFmtId="0" fontId="1489" fillId="0" borderId="0" xfId="0" quotePrefix="false" applyFont="true">
      <alignment horizontal="center" vertical="center" wrapText="true"/>
    </xf>
    <xf numFmtId="4" fontId="1490" fillId="0" borderId="0" xfId="0" quotePrefix="false" applyFont="true" applyNumberFormat="true">
      <alignment horizontal="center" vertical="center"/>
    </xf>
    <xf numFmtId="164" fontId="1491" fillId="0" borderId="0" xfId="0" quotePrefix="false" applyFont="true" applyNumberFormat="true">
      <alignment horizontal="center" vertical="center"/>
    </xf>
    <xf numFmtId="164" fontId="1492" fillId="0" borderId="0" xfId="0" quotePrefix="false" applyFont="true" applyNumberFormat="true">
      <alignment horizontal="center" vertical="center"/>
    </xf>
    <xf numFmtId="165" fontId="1493" fillId="0" borderId="0" xfId="0" quotePrefix="false" applyFont="true" applyNumberFormat="true">
      <alignment horizontal="center" vertical="center"/>
    </xf>
    <xf numFmtId="164" fontId="1494" fillId="0" borderId="0" xfId="0" quotePrefix="false" applyFont="true" applyNumberFormat="true">
      <alignment horizontal="center" vertical="center"/>
    </xf>
    <xf numFmtId="164" fontId="1495" fillId="0" borderId="0" xfId="0" quotePrefix="false" applyFont="true" applyNumberFormat="true">
      <alignment horizontal="center" vertical="center" wrapText="true"/>
    </xf>
    <xf numFmtId="4" fontId="1496" fillId="0" borderId="0" xfId="0" quotePrefix="false" applyFont="true" applyNumberFormat="true">
      <alignment horizontal="center" vertical="center"/>
    </xf>
    <xf numFmtId="164" fontId="1497" fillId="0" borderId="0" xfId="0" quotePrefix="false" applyFont="true" applyNumberFormat="true">
      <alignment horizontal="center" vertical="center"/>
    </xf>
    <xf numFmtId="0" fontId="1498" fillId="0" borderId="0" xfId="0" quotePrefix="false" applyFont="true">
      <alignment horizontal="center" vertical="center" wrapText="true"/>
    </xf>
    <xf numFmtId="4" fontId="1499" fillId="0" borderId="0" xfId="0" quotePrefix="false" applyFont="true" applyNumberFormat="true">
      <alignment horizontal="center" vertical="center"/>
    </xf>
    <xf numFmtId="164" fontId="1500" fillId="0" borderId="0" xfId="0" quotePrefix="false" applyFont="true" applyNumberFormat="true">
      <alignment horizontal="center" vertical="center"/>
    </xf>
    <xf numFmtId="164" fontId="1501" fillId="0" borderId="0" xfId="0" quotePrefix="false" applyFont="true" applyNumberFormat="true">
      <alignment horizontal="center" vertical="center"/>
    </xf>
    <xf numFmtId="165" fontId="1502" fillId="0" borderId="0" xfId="0" quotePrefix="false" applyFont="true" applyNumberFormat="true">
      <alignment horizontal="center" vertical="center"/>
    </xf>
    <xf numFmtId="164" fontId="1503" fillId="0" borderId="0" xfId="0" quotePrefix="false" applyFont="true" applyNumberFormat="true">
      <alignment horizontal="center" vertical="center"/>
    </xf>
    <xf numFmtId="164" fontId="1504" fillId="0" borderId="0" xfId="0" quotePrefix="false" applyFont="true" applyNumberFormat="true">
      <alignment horizontal="center" vertical="center" wrapText="true"/>
    </xf>
    <xf numFmtId="4" fontId="1505" fillId="0" borderId="0" xfId="0" quotePrefix="false" applyFont="true" applyNumberFormat="true">
      <alignment horizontal="center" vertical="center"/>
    </xf>
    <xf numFmtId="164" fontId="1506" fillId="0" borderId="0" xfId="0" quotePrefix="false" applyFont="true" applyNumberFormat="true">
      <alignment horizontal="center" vertical="center"/>
    </xf>
    <xf numFmtId="0" fontId="1507" fillId="0" borderId="0" xfId="0" quotePrefix="false" applyFont="true">
      <alignment horizontal="center" vertical="center" wrapText="true"/>
    </xf>
    <xf numFmtId="4" fontId="1508" fillId="0" borderId="0" xfId="0" quotePrefix="false" applyFont="true" applyNumberFormat="true">
      <alignment horizontal="center" vertical="center"/>
    </xf>
    <xf numFmtId="164" fontId="1509" fillId="0" borderId="0" xfId="0" quotePrefix="false" applyFont="true" applyNumberFormat="true">
      <alignment horizontal="center" vertical="center"/>
    </xf>
    <xf numFmtId="164" fontId="1510" fillId="0" borderId="0" xfId="0" quotePrefix="false" applyFont="true" applyNumberFormat="true">
      <alignment horizontal="center" vertical="center"/>
    </xf>
    <xf numFmtId="165" fontId="1511" fillId="0" borderId="0" xfId="0" quotePrefix="false" applyFont="true" applyNumberFormat="true">
      <alignment horizontal="center" vertical="center"/>
    </xf>
    <xf numFmtId="164" fontId="1512" fillId="0" borderId="0" xfId="0" quotePrefix="false" applyFont="true" applyNumberFormat="true">
      <alignment horizontal="center" vertical="center"/>
    </xf>
    <xf numFmtId="164" fontId="1513" fillId="0" borderId="0" xfId="0" quotePrefix="false" applyFont="true" applyNumberFormat="true">
      <alignment horizontal="center" vertical="center" wrapText="true"/>
    </xf>
    <xf numFmtId="4" fontId="1514" fillId="0" borderId="0" xfId="0" quotePrefix="false" applyFont="true" applyNumberFormat="true">
      <alignment horizontal="center" vertical="center"/>
    </xf>
    <xf numFmtId="164" fontId="1515" fillId="0" borderId="0" xfId="0" quotePrefix="false" applyFont="true" applyNumberFormat="true">
      <alignment horizontal="center" vertical="center"/>
    </xf>
    <xf numFmtId="0" fontId="1516" fillId="0" borderId="0" xfId="0" quotePrefix="false" applyFont="true">
      <alignment horizontal="center" vertical="center" wrapText="true"/>
    </xf>
    <xf numFmtId="4" fontId="1517" fillId="0" borderId="0" xfId="0" quotePrefix="false" applyFont="true" applyNumberFormat="true">
      <alignment horizontal="center" vertical="center"/>
    </xf>
    <xf numFmtId="164" fontId="1518" fillId="0" borderId="0" xfId="0" quotePrefix="false" applyFont="true" applyNumberFormat="true">
      <alignment horizontal="center" vertical="center"/>
    </xf>
    <xf numFmtId="164" fontId="1519" fillId="0" borderId="0" xfId="0" quotePrefix="false" applyFont="true" applyNumberFormat="true">
      <alignment horizontal="center" vertical="center"/>
    </xf>
    <xf numFmtId="165" fontId="1520" fillId="0" borderId="0" xfId="0" quotePrefix="false" applyFont="true" applyNumberFormat="true">
      <alignment horizontal="center" vertical="center"/>
    </xf>
    <xf numFmtId="164" fontId="1521" fillId="0" borderId="0" xfId="0" quotePrefix="false" applyFont="true" applyNumberFormat="true">
      <alignment horizontal="center" vertical="center"/>
    </xf>
    <xf numFmtId="164" fontId="1522" fillId="0" borderId="0" xfId="0" quotePrefix="false" applyFont="true" applyNumberFormat="true">
      <alignment horizontal="center" vertical="center" wrapText="true"/>
    </xf>
    <xf numFmtId="4" fontId="1523" fillId="0" borderId="0" xfId="0" quotePrefix="false" applyFont="true" applyNumberFormat="true">
      <alignment horizontal="center" vertical="center"/>
    </xf>
    <xf numFmtId="164" fontId="1524" fillId="0" borderId="0" xfId="0" quotePrefix="false" applyFont="true" applyNumberFormat="true">
      <alignment horizontal="center" vertical="center"/>
    </xf>
    <xf numFmtId="0" fontId="1525" fillId="0" borderId="0" xfId="0" quotePrefix="false" applyFont="true">
      <alignment horizontal="center" vertical="center" wrapText="true"/>
    </xf>
    <xf numFmtId="4" fontId="1526" fillId="0" borderId="0" xfId="0" quotePrefix="false" applyFont="true" applyNumberFormat="true">
      <alignment horizontal="center" vertical="center"/>
    </xf>
    <xf numFmtId="164" fontId="1527" fillId="0" borderId="0" xfId="0" quotePrefix="false" applyFont="true" applyNumberFormat="true">
      <alignment horizontal="center" vertical="center"/>
    </xf>
    <xf numFmtId="164" fontId="1528" fillId="0" borderId="0" xfId="0" quotePrefix="false" applyFont="true" applyNumberFormat="true">
      <alignment horizontal="center" vertical="center"/>
    </xf>
    <xf numFmtId="165" fontId="1529" fillId="0" borderId="0" xfId="0" quotePrefix="false" applyFont="true" applyNumberFormat="true">
      <alignment horizontal="center" vertical="center"/>
    </xf>
    <xf numFmtId="164" fontId="1530" fillId="0" borderId="0" xfId="0" quotePrefix="false" applyFont="true" applyNumberFormat="true">
      <alignment horizontal="center" vertical="center"/>
    </xf>
    <xf numFmtId="164" fontId="1531" fillId="0" borderId="0" xfId="0" quotePrefix="false" applyFont="true" applyNumberFormat="true">
      <alignment horizontal="center" vertical="center" wrapText="true"/>
    </xf>
    <xf numFmtId="4" fontId="1532" fillId="0" borderId="0" xfId="0" quotePrefix="false" applyFont="true" applyNumberFormat="true">
      <alignment horizontal="center" vertical="center"/>
    </xf>
    <xf numFmtId="164" fontId="1533" fillId="0" borderId="0" xfId="0" quotePrefix="false" applyFont="true" applyNumberFormat="true">
      <alignment horizontal="center" vertical="center"/>
    </xf>
    <xf numFmtId="0" fontId="1534" fillId="0" borderId="0" xfId="0" quotePrefix="false" applyFont="true">
      <alignment horizontal="center" vertical="center" wrapText="true"/>
    </xf>
    <xf numFmtId="4" fontId="1535" fillId="0" borderId="0" xfId="0" quotePrefix="false" applyFont="true" applyNumberFormat="true">
      <alignment horizontal="center" vertical="center"/>
    </xf>
    <xf numFmtId="164" fontId="1536" fillId="0" borderId="0" xfId="0" quotePrefix="false" applyFont="true" applyNumberFormat="true">
      <alignment horizontal="center" vertical="center"/>
    </xf>
    <xf numFmtId="164" fontId="1537" fillId="0" borderId="0" xfId="0" quotePrefix="false" applyFont="true" applyNumberFormat="true">
      <alignment horizontal="center" vertical="center"/>
    </xf>
    <xf numFmtId="165" fontId="1538" fillId="0" borderId="0" xfId="0" quotePrefix="false" applyFont="true" applyNumberFormat="true">
      <alignment horizontal="center" vertical="center"/>
    </xf>
    <xf numFmtId="164" fontId="1539" fillId="0" borderId="0" xfId="0" quotePrefix="false" applyFont="true" applyNumberFormat="true">
      <alignment horizontal="center" vertical="center"/>
    </xf>
    <xf numFmtId="164" fontId="1540" fillId="0" borderId="0" xfId="0" quotePrefix="false" applyFont="true" applyNumberFormat="true">
      <alignment horizontal="center" vertical="center" wrapText="true"/>
    </xf>
    <xf numFmtId="4" fontId="1541" fillId="0" borderId="0" xfId="0" quotePrefix="false" applyFont="true" applyNumberFormat="true">
      <alignment horizontal="center" vertical="center"/>
    </xf>
    <xf numFmtId="164" fontId="1542" fillId="0" borderId="0" xfId="0" quotePrefix="false" applyFont="true" applyNumberFormat="true">
      <alignment horizontal="center" vertical="center"/>
    </xf>
    <xf numFmtId="0" fontId="1543" fillId="0" borderId="0" xfId="0" quotePrefix="false" applyFont="true">
      <alignment horizontal="center" vertical="center" wrapText="true"/>
    </xf>
    <xf numFmtId="4" fontId="1544" fillId="0" borderId="0" xfId="0" quotePrefix="false" applyFont="true" applyNumberFormat="true">
      <alignment horizontal="center" vertical="center"/>
    </xf>
    <xf numFmtId="164" fontId="1545" fillId="0" borderId="0" xfId="0" quotePrefix="false" applyFont="true" applyNumberFormat="true">
      <alignment horizontal="center" vertical="center"/>
    </xf>
    <xf numFmtId="164" fontId="1546" fillId="0" borderId="0" xfId="0" quotePrefix="false" applyFont="true" applyNumberFormat="true">
      <alignment horizontal="center" vertical="center"/>
    </xf>
    <xf numFmtId="165" fontId="1547" fillId="0" borderId="0" xfId="0" quotePrefix="false" applyFont="true" applyNumberFormat="true">
      <alignment horizontal="center" vertical="center"/>
    </xf>
    <xf numFmtId="164" fontId="1548" fillId="0" borderId="0" xfId="0" quotePrefix="false" applyFont="true" applyNumberFormat="true">
      <alignment horizontal="center" vertical="center"/>
    </xf>
    <xf numFmtId="164" fontId="1549" fillId="0" borderId="0" xfId="0" quotePrefix="false" applyFont="true" applyNumberFormat="true">
      <alignment horizontal="center" vertical="center" wrapText="true"/>
    </xf>
    <xf numFmtId="4" fontId="1550" fillId="0" borderId="0" xfId="0" quotePrefix="false" applyFont="true" applyNumberFormat="true">
      <alignment horizontal="center" vertical="center"/>
    </xf>
    <xf numFmtId="164" fontId="1551" fillId="0" borderId="0" xfId="0" quotePrefix="false" applyFont="true" applyNumberFormat="true">
      <alignment horizontal="center" vertical="center"/>
    </xf>
    <xf numFmtId="0" fontId="1552" fillId="0" borderId="0" xfId="0" quotePrefix="false" applyFont="true">
      <alignment horizontal="center" vertical="center" wrapText="true"/>
    </xf>
    <xf numFmtId="4" fontId="1553" fillId="0" borderId="0" xfId="0" quotePrefix="false" applyFont="true" applyNumberFormat="true">
      <alignment horizontal="center" vertical="center"/>
    </xf>
    <xf numFmtId="164" fontId="1554" fillId="0" borderId="0" xfId="0" quotePrefix="false" applyFont="true" applyNumberFormat="true">
      <alignment horizontal="center" vertical="center"/>
    </xf>
    <xf numFmtId="164" fontId="1555" fillId="0" borderId="0" xfId="0" quotePrefix="false" applyFont="true" applyNumberFormat="true">
      <alignment horizontal="center" vertical="center"/>
    </xf>
    <xf numFmtId="165" fontId="1556" fillId="0" borderId="0" xfId="0" quotePrefix="false" applyFont="true" applyNumberFormat="true">
      <alignment horizontal="center" vertical="center"/>
    </xf>
    <xf numFmtId="164" fontId="1557" fillId="0" borderId="0" xfId="0" quotePrefix="false" applyFont="true" applyNumberFormat="true">
      <alignment horizontal="center" vertical="center"/>
    </xf>
    <xf numFmtId="164" fontId="1558" fillId="0" borderId="0" xfId="0" quotePrefix="false" applyFont="true" applyNumberFormat="true">
      <alignment horizontal="center" vertical="center" wrapText="true"/>
    </xf>
    <xf numFmtId="4" fontId="1559" fillId="0" borderId="0" xfId="0" quotePrefix="false" applyFont="true" applyNumberFormat="true">
      <alignment horizontal="center" vertical="center"/>
    </xf>
    <xf numFmtId="164" fontId="1560" fillId="0" borderId="0" xfId="0" quotePrefix="false" applyFont="true" applyNumberFormat="true">
      <alignment horizontal="center" vertical="center"/>
    </xf>
    <xf numFmtId="0" fontId="1561" fillId="0" borderId="0" xfId="0" quotePrefix="false" applyFont="true">
      <alignment horizontal="center" vertical="center" wrapText="true"/>
    </xf>
    <xf numFmtId="4" fontId="1562" fillId="0" borderId="0" xfId="0" quotePrefix="false" applyFont="true" applyNumberFormat="true">
      <alignment horizontal="center" vertical="center"/>
    </xf>
    <xf numFmtId="164" fontId="1563" fillId="0" borderId="0" xfId="0" quotePrefix="false" applyFont="true" applyNumberFormat="true">
      <alignment horizontal="center" vertical="center"/>
    </xf>
    <xf numFmtId="164" fontId="1564" fillId="0" borderId="0" xfId="0" quotePrefix="false" applyFont="true" applyNumberFormat="true">
      <alignment horizontal="center" vertical="center"/>
    </xf>
    <xf numFmtId="165" fontId="1565" fillId="0" borderId="0" xfId="0" quotePrefix="false" applyFont="true" applyNumberFormat="true">
      <alignment horizontal="center" vertical="center"/>
    </xf>
    <xf numFmtId="164" fontId="1566" fillId="0" borderId="0" xfId="0" quotePrefix="false" applyFont="true" applyNumberFormat="true">
      <alignment horizontal="center" vertical="center"/>
    </xf>
    <xf numFmtId="164" fontId="1567" fillId="0" borderId="0" xfId="0" quotePrefix="false" applyFont="true" applyNumberFormat="true">
      <alignment horizontal="center" vertical="center" wrapText="true"/>
    </xf>
    <xf numFmtId="4" fontId="1568" fillId="0" borderId="0" xfId="0" quotePrefix="false" applyFont="true" applyNumberFormat="true">
      <alignment horizontal="center" vertical="center"/>
    </xf>
    <xf numFmtId="164" fontId="1569" fillId="0" borderId="0" xfId="0" quotePrefix="false" applyFont="true" applyNumberFormat="true">
      <alignment horizontal="center" vertical="center"/>
    </xf>
    <xf numFmtId="0" fontId="1570" fillId="0" borderId="0" xfId="0" quotePrefix="false" applyFont="true">
      <alignment horizontal="center" vertical="center" wrapText="true"/>
    </xf>
    <xf numFmtId="4" fontId="1571" fillId="0" borderId="0" xfId="0" quotePrefix="false" applyFont="true" applyNumberFormat="true">
      <alignment horizontal="center" vertical="center"/>
    </xf>
    <xf numFmtId="164" fontId="1572" fillId="0" borderId="0" xfId="0" quotePrefix="false" applyFont="true" applyNumberFormat="true">
      <alignment horizontal="center" vertical="center"/>
    </xf>
    <xf numFmtId="164" fontId="1573" fillId="0" borderId="0" xfId="0" quotePrefix="false" applyFont="true" applyNumberFormat="true">
      <alignment horizontal="center" vertical="center"/>
    </xf>
    <xf numFmtId="165" fontId="1574" fillId="0" borderId="0" xfId="0" quotePrefix="false" applyFont="true" applyNumberFormat="true">
      <alignment horizontal="center" vertical="center"/>
    </xf>
    <xf numFmtId="164" fontId="1575" fillId="0" borderId="0" xfId="0" quotePrefix="false" applyFont="true" applyNumberFormat="true">
      <alignment horizontal="center" vertical="center"/>
    </xf>
    <xf numFmtId="164" fontId="1576" fillId="0" borderId="0" xfId="0" quotePrefix="false" applyFont="true" applyNumberFormat="true">
      <alignment horizontal="center" vertical="center" wrapText="true"/>
    </xf>
    <xf numFmtId="4" fontId="1577" fillId="0" borderId="0" xfId="0" quotePrefix="false" applyFont="true" applyNumberFormat="true">
      <alignment horizontal="center" vertical="center"/>
    </xf>
    <xf numFmtId="164" fontId="1578" fillId="0" borderId="0" xfId="0" quotePrefix="false" applyFont="true" applyNumberFormat="true">
      <alignment horizontal="center" vertical="center"/>
    </xf>
    <xf numFmtId="0" fontId="1579" fillId="0" borderId="0" xfId="0" quotePrefix="false" applyFont="true">
      <alignment horizontal="center" vertical="center" wrapText="true"/>
    </xf>
    <xf numFmtId="4" fontId="1580" fillId="0" borderId="0" xfId="0" quotePrefix="false" applyFont="true" applyNumberFormat="true">
      <alignment horizontal="center" vertical="center"/>
    </xf>
    <xf numFmtId="164" fontId="1581" fillId="0" borderId="0" xfId="0" quotePrefix="false" applyFont="true" applyNumberFormat="true">
      <alignment horizontal="center" vertical="center"/>
    </xf>
    <xf numFmtId="164" fontId="1582" fillId="0" borderId="0" xfId="0" quotePrefix="false" applyFont="true" applyNumberFormat="true">
      <alignment horizontal="center" vertical="center"/>
    </xf>
    <xf numFmtId="165" fontId="1583" fillId="0" borderId="0" xfId="0" quotePrefix="false" applyFont="true" applyNumberFormat="true">
      <alignment horizontal="center" vertical="center"/>
    </xf>
    <xf numFmtId="164" fontId="1584" fillId="0" borderId="0" xfId="0" quotePrefix="false" applyFont="true" applyNumberFormat="true">
      <alignment horizontal="center" vertical="center"/>
    </xf>
    <xf numFmtId="164" fontId="1585" fillId="0" borderId="0" xfId="0" quotePrefix="false" applyFont="true" applyNumberFormat="true">
      <alignment horizontal="center" vertical="center" wrapText="true"/>
    </xf>
    <xf numFmtId="4" fontId="1586" fillId="0" borderId="0" xfId="0" quotePrefix="false" applyFont="true" applyNumberFormat="true">
      <alignment horizontal="center" vertical="center"/>
    </xf>
    <xf numFmtId="164" fontId="1587" fillId="0" borderId="0" xfId="0" quotePrefix="false" applyFont="true" applyNumberFormat="true">
      <alignment horizontal="center" vertical="center"/>
    </xf>
    <xf numFmtId="0" fontId="1588" fillId="0" borderId="0" xfId="0" quotePrefix="false" applyFont="true">
      <alignment horizontal="center" vertical="center" wrapText="true"/>
    </xf>
    <xf numFmtId="4" fontId="1589" fillId="0" borderId="0" xfId="0" quotePrefix="false" applyFont="true" applyNumberFormat="true">
      <alignment horizontal="center" vertical="center"/>
    </xf>
    <xf numFmtId="164" fontId="1590" fillId="0" borderId="0" xfId="0" quotePrefix="false" applyFont="true" applyNumberFormat="true">
      <alignment horizontal="center" vertical="center"/>
    </xf>
    <xf numFmtId="164" fontId="1591" fillId="0" borderId="0" xfId="0" quotePrefix="false" applyFont="true" applyNumberFormat="true">
      <alignment horizontal="center" vertical="center"/>
    </xf>
    <xf numFmtId="165" fontId="1592" fillId="0" borderId="0" xfId="0" quotePrefix="false" applyFont="true" applyNumberFormat="true">
      <alignment horizontal="center" vertical="center"/>
    </xf>
    <xf numFmtId="164" fontId="1593" fillId="0" borderId="0" xfId="0" quotePrefix="false" applyFont="true" applyNumberFormat="true">
      <alignment horizontal="center" vertical="center"/>
    </xf>
    <xf numFmtId="164" fontId="1594" fillId="0" borderId="0" xfId="0" quotePrefix="false" applyFont="true" applyNumberFormat="true">
      <alignment horizontal="center" vertical="center" wrapText="true"/>
    </xf>
    <xf numFmtId="4" fontId="1595" fillId="0" borderId="0" xfId="0" quotePrefix="false" applyFont="true" applyNumberFormat="true">
      <alignment horizontal="center" vertical="center"/>
    </xf>
    <xf numFmtId="164" fontId="1596" fillId="0" borderId="0" xfId="0" quotePrefix="false" applyFont="true" applyNumberFormat="true">
      <alignment horizontal="center" vertical="center"/>
    </xf>
    <xf numFmtId="0" fontId="1597" fillId="0" borderId="0" xfId="0" quotePrefix="false" applyFont="true">
      <alignment horizontal="center" vertical="center" wrapText="true"/>
    </xf>
    <xf numFmtId="4" fontId="1598" fillId="0" borderId="0" xfId="0" quotePrefix="false" applyFont="true" applyNumberFormat="true">
      <alignment horizontal="center" vertical="center"/>
    </xf>
    <xf numFmtId="164" fontId="1599" fillId="0" borderId="0" xfId="0" quotePrefix="false" applyFont="true" applyNumberFormat="true">
      <alignment horizontal="center" vertical="center"/>
    </xf>
    <xf numFmtId="164" fontId="1600" fillId="0" borderId="0" xfId="0" quotePrefix="false" applyFont="true" applyNumberFormat="true">
      <alignment horizontal="center" vertical="center"/>
    </xf>
    <xf numFmtId="165" fontId="1601" fillId="0" borderId="0" xfId="0" quotePrefix="false" applyFont="true" applyNumberFormat="true">
      <alignment horizontal="center" vertical="center"/>
    </xf>
    <xf numFmtId="164" fontId="1602" fillId="0" borderId="0" xfId="0" quotePrefix="false" applyFont="true" applyNumberFormat="true">
      <alignment horizontal="center" vertical="center"/>
    </xf>
    <xf numFmtId="164" fontId="1603" fillId="0" borderId="0" xfId="0" quotePrefix="false" applyFont="true" applyNumberFormat="true">
      <alignment horizontal="center" vertical="center" wrapText="true"/>
    </xf>
    <xf numFmtId="4" fontId="1604" fillId="0" borderId="0" xfId="0" quotePrefix="false" applyFont="true" applyNumberFormat="true">
      <alignment horizontal="center" vertical="center"/>
    </xf>
    <xf numFmtId="164" fontId="1605" fillId="0" borderId="0" xfId="0" quotePrefix="false" applyFont="true" applyNumberFormat="true">
      <alignment horizontal="center" vertical="center"/>
    </xf>
    <xf numFmtId="0" fontId="1606" fillId="0" borderId="0" xfId="0" quotePrefix="false" applyFont="true">
      <alignment horizontal="center" vertical="center" wrapText="true"/>
    </xf>
    <xf numFmtId="4" fontId="1607" fillId="0" borderId="0" xfId="0" quotePrefix="false" applyFont="true" applyNumberFormat="true">
      <alignment horizontal="center" vertical="center"/>
    </xf>
    <xf numFmtId="164" fontId="1608" fillId="0" borderId="0" xfId="0" quotePrefix="false" applyFont="true" applyNumberFormat="true">
      <alignment horizontal="center" vertical="center"/>
    </xf>
    <xf numFmtId="164" fontId="1609" fillId="0" borderId="0" xfId="0" quotePrefix="false" applyFont="true" applyNumberFormat="true">
      <alignment horizontal="center" vertical="center"/>
    </xf>
    <xf numFmtId="165" fontId="1610" fillId="0" borderId="0" xfId="0" quotePrefix="false" applyFont="true" applyNumberFormat="true">
      <alignment horizontal="center" vertical="center"/>
    </xf>
    <xf numFmtId="164" fontId="1611" fillId="0" borderId="0" xfId="0" quotePrefix="false" applyFont="true" applyNumberFormat="true">
      <alignment horizontal="center" vertical="center"/>
    </xf>
    <xf numFmtId="164" fontId="1612" fillId="0" borderId="0" xfId="0" quotePrefix="false" applyFont="true" applyNumberFormat="true">
      <alignment horizontal="center" vertical="center" wrapText="true"/>
    </xf>
    <xf numFmtId="4" fontId="1613" fillId="0" borderId="0" xfId="0" quotePrefix="false" applyFont="true" applyNumberFormat="true">
      <alignment horizontal="center" vertical="center"/>
    </xf>
    <xf numFmtId="164" fontId="1614" fillId="0" borderId="0" xfId="0" quotePrefix="false" applyFont="true" applyNumberFormat="true">
      <alignment horizontal="center" vertical="center"/>
    </xf>
    <xf numFmtId="164" fontId="1615" fillId="0" borderId="0" xfId="0" quotePrefix="false" applyFont="true" applyNumberFormat="true">
      <alignment horizontal="center" vertical="center" wrapText="true"/>
    </xf>
    <xf numFmtId="0" fontId="161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61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617" fillId="0" borderId="0" xfId="0" quotePrefix="false" applyFont="true">
      <alignment horizontal="center" vertical="center" wrapText="true"/>
    </xf>
    <xf numFmtId="4" fontId="1618" fillId="0" borderId="0" xfId="0" quotePrefix="false" applyFont="true" applyNumberFormat="true">
      <alignment horizontal="center" vertical="center"/>
    </xf>
    <xf numFmtId="164" fontId="1619" fillId="0" borderId="0" xfId="0" quotePrefix="false" applyFont="true" applyNumberFormat="true">
      <alignment horizontal="center" vertical="center"/>
    </xf>
    <xf numFmtId="164" fontId="1620" fillId="0" borderId="0" xfId="0" quotePrefix="false" applyFont="true" applyNumberFormat="true">
      <alignment horizontal="center" vertical="center"/>
    </xf>
    <xf numFmtId="165" fontId="1621" fillId="0" borderId="0" xfId="0" quotePrefix="false" applyFont="true" applyNumberFormat="true">
      <alignment horizontal="center" vertical="center"/>
    </xf>
    <xf numFmtId="164" fontId="1622" fillId="0" borderId="0" xfId="0" quotePrefix="false" applyFont="true" applyNumberFormat="true">
      <alignment horizontal="center" vertical="center"/>
    </xf>
    <xf numFmtId="164" fontId="1623" fillId="0" borderId="0" xfId="0" quotePrefix="false" applyFont="true" applyNumberFormat="true">
      <alignment horizontal="center" vertical="center" wrapText="true"/>
    </xf>
    <xf numFmtId="4" fontId="1624" fillId="0" borderId="0" xfId="0" quotePrefix="false" applyFont="true" applyNumberFormat="true">
      <alignment horizontal="center" vertical="center"/>
    </xf>
    <xf numFmtId="164" fontId="1625" fillId="0" borderId="0" xfId="0" quotePrefix="false" applyFont="true" applyNumberFormat="true">
      <alignment horizontal="center" vertical="center"/>
    </xf>
    <xf numFmtId="0" fontId="1626" fillId="0" borderId="0" xfId="0" quotePrefix="false" applyFont="true">
      <alignment horizontal="center" vertical="center" wrapText="true"/>
    </xf>
    <xf numFmtId="4" fontId="1627" fillId="0" borderId="0" xfId="0" quotePrefix="false" applyFont="true" applyNumberFormat="true">
      <alignment horizontal="center" vertical="center"/>
    </xf>
    <xf numFmtId="164" fontId="1628" fillId="0" borderId="0" xfId="0" quotePrefix="false" applyFont="true" applyNumberFormat="true">
      <alignment horizontal="center" vertical="center"/>
    </xf>
    <xf numFmtId="164" fontId="1629" fillId="0" borderId="0" xfId="0" quotePrefix="false" applyFont="true" applyNumberFormat="true">
      <alignment horizontal="center" vertical="center"/>
    </xf>
    <xf numFmtId="165" fontId="1630" fillId="0" borderId="0" xfId="0" quotePrefix="false" applyFont="true" applyNumberFormat="true">
      <alignment horizontal="center" vertical="center"/>
    </xf>
    <xf numFmtId="164" fontId="1631" fillId="0" borderId="0" xfId="0" quotePrefix="false" applyFont="true" applyNumberFormat="true">
      <alignment horizontal="center" vertical="center"/>
    </xf>
    <xf numFmtId="164" fontId="1632" fillId="0" borderId="0" xfId="0" quotePrefix="false" applyFont="true" applyNumberFormat="true">
      <alignment horizontal="center" vertical="center" wrapText="true"/>
    </xf>
    <xf numFmtId="4" fontId="1633" fillId="0" borderId="0" xfId="0" quotePrefix="false" applyFont="true" applyNumberFormat="true">
      <alignment horizontal="center" vertical="center"/>
    </xf>
    <xf numFmtId="164" fontId="1634" fillId="0" borderId="0" xfId="0" quotePrefix="false" applyFont="true" applyNumberFormat="true">
      <alignment horizontal="center" vertical="center"/>
    </xf>
    <xf numFmtId="0" fontId="1635" fillId="0" borderId="0" xfId="0" quotePrefix="false" applyFont="true">
      <alignment horizontal="center" vertical="center" wrapText="true"/>
    </xf>
    <xf numFmtId="4" fontId="1636" fillId="0" borderId="0" xfId="0" quotePrefix="false" applyFont="true" applyNumberFormat="true">
      <alignment horizontal="center" vertical="center"/>
    </xf>
    <xf numFmtId="164" fontId="1637" fillId="0" borderId="0" xfId="0" quotePrefix="false" applyFont="true" applyNumberFormat="true">
      <alignment horizontal="center" vertical="center"/>
    </xf>
    <xf numFmtId="164" fontId="1638" fillId="0" borderId="0" xfId="0" quotePrefix="false" applyFont="true" applyNumberFormat="true">
      <alignment horizontal="center" vertical="center"/>
    </xf>
    <xf numFmtId="165" fontId="1639" fillId="0" borderId="0" xfId="0" quotePrefix="false" applyFont="true" applyNumberFormat="true">
      <alignment horizontal="center" vertical="center"/>
    </xf>
    <xf numFmtId="164" fontId="1640" fillId="0" borderId="0" xfId="0" quotePrefix="false" applyFont="true" applyNumberFormat="true">
      <alignment horizontal="center" vertical="center"/>
    </xf>
    <xf numFmtId="164" fontId="1641" fillId="0" borderId="0" xfId="0" quotePrefix="false" applyFont="true" applyNumberFormat="true">
      <alignment horizontal="center" vertical="center" wrapText="true"/>
    </xf>
    <xf numFmtId="4" fontId="1642" fillId="0" borderId="0" xfId="0" quotePrefix="false" applyFont="true" applyNumberFormat="true">
      <alignment horizontal="center" vertical="center"/>
    </xf>
    <xf numFmtId="164" fontId="1643" fillId="0" borderId="0" xfId="0" quotePrefix="false" applyFont="true" applyNumberFormat="true">
      <alignment horizontal="center" vertical="center"/>
    </xf>
    <xf numFmtId="0" fontId="1644" fillId="0" borderId="0" xfId="0" quotePrefix="false" applyFont="true">
      <alignment horizontal="center" vertical="center" wrapText="true"/>
    </xf>
    <xf numFmtId="4" fontId="1645" fillId="0" borderId="0" xfId="0" quotePrefix="false" applyFont="true" applyNumberFormat="true">
      <alignment horizontal="center" vertical="center"/>
    </xf>
    <xf numFmtId="164" fontId="1646" fillId="0" borderId="0" xfId="0" quotePrefix="false" applyFont="true" applyNumberFormat="true">
      <alignment horizontal="center" vertical="center"/>
    </xf>
    <xf numFmtId="164" fontId="1647" fillId="0" borderId="0" xfId="0" quotePrefix="false" applyFont="true" applyNumberFormat="true">
      <alignment horizontal="center" vertical="center"/>
    </xf>
    <xf numFmtId="165" fontId="1648" fillId="0" borderId="0" xfId="0" quotePrefix="false" applyFont="true" applyNumberFormat="true">
      <alignment horizontal="center" vertical="center"/>
    </xf>
    <xf numFmtId="164" fontId="1649" fillId="0" borderId="0" xfId="0" quotePrefix="false" applyFont="true" applyNumberFormat="true">
      <alignment horizontal="center" vertical="center"/>
    </xf>
    <xf numFmtId="164" fontId="1650" fillId="0" borderId="0" xfId="0" quotePrefix="false" applyFont="true" applyNumberFormat="true">
      <alignment horizontal="center" vertical="center" wrapText="true"/>
    </xf>
    <xf numFmtId="4" fontId="1651" fillId="0" borderId="0" xfId="0" quotePrefix="false" applyFont="true" applyNumberFormat="true">
      <alignment horizontal="center" vertical="center"/>
    </xf>
    <xf numFmtId="164" fontId="1652" fillId="0" borderId="0" xfId="0" quotePrefix="false" applyFont="true" applyNumberFormat="true">
      <alignment horizontal="center" vertical="center"/>
    </xf>
    <xf numFmtId="0" fontId="1653" fillId="0" borderId="0" xfId="0" quotePrefix="false" applyFont="true">
      <alignment horizontal="center" vertical="center" wrapText="true"/>
    </xf>
    <xf numFmtId="4" fontId="1654" fillId="0" borderId="0" xfId="0" quotePrefix="false" applyFont="true" applyNumberFormat="true">
      <alignment horizontal="center" vertical="center"/>
    </xf>
    <xf numFmtId="164" fontId="1655" fillId="0" borderId="0" xfId="0" quotePrefix="false" applyFont="true" applyNumberFormat="true">
      <alignment horizontal="center" vertical="center"/>
    </xf>
    <xf numFmtId="164" fontId="1656" fillId="0" borderId="0" xfId="0" quotePrefix="false" applyFont="true" applyNumberFormat="true">
      <alignment horizontal="center" vertical="center"/>
    </xf>
    <xf numFmtId="165" fontId="1657" fillId="0" borderId="0" xfId="0" quotePrefix="false" applyFont="true" applyNumberFormat="true">
      <alignment horizontal="center" vertical="center"/>
    </xf>
    <xf numFmtId="164" fontId="1658" fillId="0" borderId="0" xfId="0" quotePrefix="false" applyFont="true" applyNumberFormat="true">
      <alignment horizontal="center" vertical="center"/>
    </xf>
    <xf numFmtId="164" fontId="1659" fillId="0" borderId="0" xfId="0" quotePrefix="false" applyFont="true" applyNumberFormat="true">
      <alignment horizontal="center" vertical="center" wrapText="true"/>
    </xf>
    <xf numFmtId="4" fontId="1660" fillId="0" borderId="0" xfId="0" quotePrefix="false" applyFont="true" applyNumberFormat="true">
      <alignment horizontal="center" vertical="center"/>
    </xf>
    <xf numFmtId="164" fontId="1661" fillId="0" borderId="0" xfId="0" quotePrefix="false" applyFont="true" applyNumberFormat="true">
      <alignment horizontal="center" vertical="center"/>
    </xf>
    <xf numFmtId="0" fontId="1662" fillId="0" borderId="0" xfId="0" quotePrefix="false" applyFont="true">
      <alignment horizontal="center" vertical="center" wrapText="true"/>
    </xf>
    <xf numFmtId="4" fontId="1663" fillId="0" borderId="0" xfId="0" quotePrefix="false" applyFont="true" applyNumberFormat="true">
      <alignment horizontal="center" vertical="center"/>
    </xf>
    <xf numFmtId="164" fontId="1664" fillId="0" borderId="0" xfId="0" quotePrefix="false" applyFont="true" applyNumberFormat="true">
      <alignment horizontal="center" vertical="center"/>
    </xf>
    <xf numFmtId="164" fontId="1665" fillId="0" borderId="0" xfId="0" quotePrefix="false" applyFont="true" applyNumberFormat="true">
      <alignment horizontal="center" vertical="center"/>
    </xf>
    <xf numFmtId="165" fontId="1666" fillId="0" borderId="0" xfId="0" quotePrefix="false" applyFont="true" applyNumberFormat="true">
      <alignment horizontal="center" vertical="center"/>
    </xf>
    <xf numFmtId="164" fontId="1667" fillId="0" borderId="0" xfId="0" quotePrefix="false" applyFont="true" applyNumberFormat="true">
      <alignment horizontal="center" vertical="center"/>
    </xf>
    <xf numFmtId="164" fontId="1668" fillId="0" borderId="0" xfId="0" quotePrefix="false" applyFont="true" applyNumberFormat="true">
      <alignment horizontal="center" vertical="center" wrapText="true"/>
    </xf>
    <xf numFmtId="4" fontId="1669" fillId="0" borderId="0" xfId="0" quotePrefix="false" applyFont="true" applyNumberFormat="true">
      <alignment horizontal="center" vertical="center"/>
    </xf>
    <xf numFmtId="164" fontId="1670" fillId="0" borderId="0" xfId="0" quotePrefix="false" applyFont="true" applyNumberFormat="true">
      <alignment horizontal="center" vertical="center"/>
    </xf>
    <xf numFmtId="0" fontId="1671" fillId="0" borderId="0" xfId="0" quotePrefix="false" applyFont="true">
      <alignment horizontal="center" vertical="center" wrapText="true"/>
    </xf>
    <xf numFmtId="4" fontId="1672" fillId="0" borderId="0" xfId="0" quotePrefix="false" applyFont="true" applyNumberFormat="true">
      <alignment horizontal="center" vertical="center"/>
    </xf>
    <xf numFmtId="164" fontId="1673" fillId="0" borderId="0" xfId="0" quotePrefix="false" applyFont="true" applyNumberFormat="true">
      <alignment horizontal="center" vertical="center"/>
    </xf>
    <xf numFmtId="164" fontId="1674" fillId="0" borderId="0" xfId="0" quotePrefix="false" applyFont="true" applyNumberFormat="true">
      <alignment horizontal="center" vertical="center"/>
    </xf>
    <xf numFmtId="165" fontId="1675" fillId="0" borderId="0" xfId="0" quotePrefix="false" applyFont="true" applyNumberFormat="true">
      <alignment horizontal="center" vertical="center"/>
    </xf>
    <xf numFmtId="164" fontId="1676" fillId="0" borderId="0" xfId="0" quotePrefix="false" applyFont="true" applyNumberFormat="true">
      <alignment horizontal="center" vertical="center"/>
    </xf>
    <xf numFmtId="164" fontId="1677" fillId="0" borderId="0" xfId="0" quotePrefix="false" applyFont="true" applyNumberFormat="true">
      <alignment horizontal="center" vertical="center" wrapText="true"/>
    </xf>
    <xf numFmtId="4" fontId="1678" fillId="0" borderId="0" xfId="0" quotePrefix="false" applyFont="true" applyNumberFormat="true">
      <alignment horizontal="center" vertical="center"/>
    </xf>
    <xf numFmtId="164" fontId="1679" fillId="0" borderId="0" xfId="0" quotePrefix="false" applyFont="true" applyNumberFormat="true">
      <alignment horizontal="center" vertical="center"/>
    </xf>
    <xf numFmtId="164" fontId="1680" fillId="0" borderId="0" xfId="0" quotePrefix="false" applyFont="true" applyNumberFormat="true">
      <alignment horizontal="center" vertical="center" wrapText="true"/>
    </xf>
    <xf numFmtId="0" fontId="168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68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682" fillId="0" borderId="0" xfId="0" quotePrefix="false" applyFont="true">
      <alignment horizontal="center" vertical="center" wrapText="true"/>
    </xf>
    <xf numFmtId="4" fontId="1683" fillId="0" borderId="0" xfId="0" quotePrefix="false" applyFont="true" applyNumberFormat="true">
      <alignment horizontal="center" vertical="center"/>
    </xf>
    <xf numFmtId="164" fontId="1684" fillId="0" borderId="0" xfId="0" quotePrefix="false" applyFont="true" applyNumberFormat="true">
      <alignment horizontal="center" vertical="center"/>
    </xf>
    <xf numFmtId="164" fontId="1685" fillId="0" borderId="0" xfId="0" quotePrefix="false" applyFont="true" applyNumberFormat="true">
      <alignment horizontal="center" vertical="center"/>
    </xf>
    <xf numFmtId="165" fontId="1686" fillId="0" borderId="0" xfId="0" quotePrefix="false" applyFont="true" applyNumberFormat="true">
      <alignment horizontal="center" vertical="center"/>
    </xf>
    <xf numFmtId="164" fontId="1687" fillId="0" borderId="0" xfId="0" quotePrefix="false" applyFont="true" applyNumberFormat="true">
      <alignment horizontal="center" vertical="center"/>
    </xf>
    <xf numFmtId="164" fontId="1688" fillId="0" borderId="0" xfId="0" quotePrefix="false" applyFont="true" applyNumberFormat="true">
      <alignment horizontal="center" vertical="center" wrapText="true"/>
    </xf>
    <xf numFmtId="4" fontId="1689" fillId="0" borderId="0" xfId="0" quotePrefix="false" applyFont="true" applyNumberFormat="true">
      <alignment horizontal="center" vertical="center"/>
    </xf>
    <xf numFmtId="164" fontId="1690" fillId="0" borderId="0" xfId="0" quotePrefix="false" applyFont="true" applyNumberFormat="true">
      <alignment horizontal="center" vertical="center"/>
    </xf>
    <xf numFmtId="4" fontId="1691" fillId="0" borderId="0" xfId="0" quotePrefix="false" applyFont="true" applyNumberFormat="true">
      <alignment horizontal="center" vertical="center"/>
    </xf>
    <xf numFmtId="164" fontId="1692" fillId="0" borderId="0" xfId="0" quotePrefix="false" applyFont="true" applyNumberFormat="true">
      <alignment horizontal="center" vertical="center"/>
    </xf>
    <xf numFmtId="0" fontId="1693" fillId="0" borderId="0" xfId="0" quotePrefix="false" applyFont="true">
      <alignment horizontal="center" vertical="center" wrapText="true"/>
    </xf>
    <xf numFmtId="4" fontId="1694" fillId="0" borderId="0" xfId="0" quotePrefix="false" applyFont="true" applyNumberFormat="true">
      <alignment horizontal="center" vertical="center"/>
    </xf>
    <xf numFmtId="164" fontId="1695" fillId="0" borderId="0" xfId="0" quotePrefix="false" applyFont="true" applyNumberFormat="true">
      <alignment horizontal="center" vertical="center"/>
    </xf>
    <xf numFmtId="164" fontId="1696" fillId="0" borderId="0" xfId="0" quotePrefix="false" applyFont="true" applyNumberFormat="true">
      <alignment horizontal="center" vertical="center"/>
    </xf>
    <xf numFmtId="165" fontId="1697" fillId="0" borderId="0" xfId="0" quotePrefix="false" applyFont="true" applyNumberFormat="true">
      <alignment horizontal="center" vertical="center"/>
    </xf>
    <xf numFmtId="164" fontId="1698" fillId="0" borderId="0" xfId="0" quotePrefix="false" applyFont="true" applyNumberFormat="true">
      <alignment horizontal="center" vertical="center"/>
    </xf>
    <xf numFmtId="164" fontId="1699" fillId="0" borderId="0" xfId="0" quotePrefix="false" applyFont="true" applyNumberFormat="true">
      <alignment horizontal="center" vertical="center" wrapText="true"/>
    </xf>
    <xf numFmtId="4" fontId="1700" fillId="0" borderId="0" xfId="0" quotePrefix="false" applyFont="true" applyNumberFormat="true">
      <alignment horizontal="center" vertical="center"/>
    </xf>
    <xf numFmtId="164" fontId="1701" fillId="0" borderId="0" xfId="0" quotePrefix="false" applyFont="true" applyNumberFormat="true">
      <alignment horizontal="center" vertical="center"/>
    </xf>
    <xf numFmtId="0" fontId="1702" fillId="0" borderId="0" xfId="0" quotePrefix="false" applyFont="true">
      <alignment horizontal="center" vertical="center" wrapText="true"/>
    </xf>
    <xf numFmtId="4" fontId="1703" fillId="0" borderId="0" xfId="0" quotePrefix="false" applyFont="true" applyNumberFormat="true">
      <alignment horizontal="center" vertical="center"/>
    </xf>
    <xf numFmtId="164" fontId="1704" fillId="0" borderId="0" xfId="0" quotePrefix="false" applyFont="true" applyNumberFormat="true">
      <alignment horizontal="center" vertical="center"/>
    </xf>
    <xf numFmtId="164" fontId="1705" fillId="0" borderId="0" xfId="0" quotePrefix="false" applyFont="true" applyNumberFormat="true">
      <alignment horizontal="center" vertical="center"/>
    </xf>
    <xf numFmtId="165" fontId="1706" fillId="0" borderId="0" xfId="0" quotePrefix="false" applyFont="true" applyNumberFormat="true">
      <alignment horizontal="center" vertical="center"/>
    </xf>
    <xf numFmtId="164" fontId="1707" fillId="0" borderId="0" xfId="0" quotePrefix="false" applyFont="true" applyNumberFormat="true">
      <alignment horizontal="center" vertical="center"/>
    </xf>
    <xf numFmtId="164" fontId="1708" fillId="0" borderId="0" xfId="0" quotePrefix="false" applyFont="true" applyNumberFormat="true">
      <alignment horizontal="center" vertical="center" wrapText="true"/>
    </xf>
    <xf numFmtId="4" fontId="1709" fillId="0" borderId="0" xfId="0" quotePrefix="false" applyFont="true" applyNumberFormat="true">
      <alignment horizontal="center" vertical="center"/>
    </xf>
    <xf numFmtId="164" fontId="1710" fillId="0" borderId="0" xfId="0" quotePrefix="false" applyFont="true" applyNumberFormat="true">
      <alignment horizontal="center" vertical="center"/>
    </xf>
    <xf numFmtId="0" fontId="1711" fillId="0" borderId="0" xfId="0" quotePrefix="false" applyFont="true">
      <alignment horizontal="center" vertical="center" wrapText="true"/>
    </xf>
    <xf numFmtId="4" fontId="1712" fillId="0" borderId="0" xfId="0" quotePrefix="false" applyFont="true" applyNumberFormat="true">
      <alignment horizontal="center" vertical="center"/>
    </xf>
    <xf numFmtId="164" fontId="1713" fillId="0" borderId="0" xfId="0" quotePrefix="false" applyFont="true" applyNumberFormat="true">
      <alignment horizontal="center" vertical="center"/>
    </xf>
    <xf numFmtId="164" fontId="1714" fillId="0" borderId="0" xfId="0" quotePrefix="false" applyFont="true" applyNumberFormat="true">
      <alignment horizontal="center" vertical="center"/>
    </xf>
    <xf numFmtId="165" fontId="1715" fillId="0" borderId="0" xfId="0" quotePrefix="false" applyFont="true" applyNumberFormat="true">
      <alignment horizontal="center" vertical="center"/>
    </xf>
    <xf numFmtId="164" fontId="1716" fillId="0" borderId="0" xfId="0" quotePrefix="false" applyFont="true" applyNumberFormat="true">
      <alignment horizontal="center" vertical="center"/>
    </xf>
    <xf numFmtId="164" fontId="1717" fillId="0" borderId="0" xfId="0" quotePrefix="false" applyFont="true" applyNumberFormat="true">
      <alignment horizontal="center" vertical="center" wrapText="true"/>
    </xf>
    <xf numFmtId="4" fontId="1718" fillId="0" borderId="0" xfId="0" quotePrefix="false" applyFont="true" applyNumberFormat="true">
      <alignment horizontal="center" vertical="center"/>
    </xf>
    <xf numFmtId="164" fontId="1719" fillId="0" borderId="0" xfId="0" quotePrefix="false" applyFont="true" applyNumberFormat="true">
      <alignment horizontal="center" vertical="center"/>
    </xf>
    <xf numFmtId="0" fontId="1720" fillId="0" borderId="0" xfId="0" quotePrefix="false" applyFont="true">
      <alignment horizontal="center" vertical="center" wrapText="true"/>
    </xf>
    <xf numFmtId="4" fontId="1721" fillId="0" borderId="0" xfId="0" quotePrefix="false" applyFont="true" applyNumberFormat="true">
      <alignment horizontal="center" vertical="center"/>
    </xf>
    <xf numFmtId="164" fontId="1722" fillId="0" borderId="0" xfId="0" quotePrefix="false" applyFont="true" applyNumberFormat="true">
      <alignment horizontal="center" vertical="center"/>
    </xf>
    <xf numFmtId="164" fontId="1723" fillId="0" borderId="0" xfId="0" quotePrefix="false" applyFont="true" applyNumberFormat="true">
      <alignment horizontal="center" vertical="center"/>
    </xf>
    <xf numFmtId="165" fontId="1724" fillId="0" borderId="0" xfId="0" quotePrefix="false" applyFont="true" applyNumberFormat="true">
      <alignment horizontal="center" vertical="center"/>
    </xf>
    <xf numFmtId="164" fontId="1725" fillId="0" borderId="0" xfId="0" quotePrefix="false" applyFont="true" applyNumberFormat="true">
      <alignment horizontal="center" vertical="center"/>
    </xf>
    <xf numFmtId="164" fontId="1726" fillId="0" borderId="0" xfId="0" quotePrefix="false" applyFont="true" applyNumberFormat="true">
      <alignment horizontal="center" vertical="center" wrapText="true"/>
    </xf>
    <xf numFmtId="4" fontId="1727" fillId="0" borderId="0" xfId="0" quotePrefix="false" applyFont="true" applyNumberFormat="true">
      <alignment horizontal="center" vertical="center"/>
    </xf>
    <xf numFmtId="164" fontId="1728" fillId="0" borderId="0" xfId="0" quotePrefix="false" applyFont="true" applyNumberFormat="true">
      <alignment horizontal="center" vertical="center"/>
    </xf>
    <xf numFmtId="164" fontId="1729" fillId="0" borderId="0" xfId="0" quotePrefix="false" applyFont="true" applyNumberFormat="true">
      <alignment horizontal="center" vertical="center" wrapText="true"/>
    </xf>
    <xf numFmtId="0" fontId="1730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730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731" fillId="0" borderId="0" xfId="0" quotePrefix="false" applyFont="true">
      <alignment horizontal="center" vertical="center" wrapText="true"/>
    </xf>
    <xf numFmtId="4" fontId="1732" fillId="0" borderId="0" xfId="0" quotePrefix="false" applyFont="true" applyNumberFormat="true">
      <alignment horizontal="center" vertical="center"/>
    </xf>
    <xf numFmtId="164" fontId="1733" fillId="0" borderId="0" xfId="0" quotePrefix="false" applyFont="true" applyNumberFormat="true">
      <alignment horizontal="center" vertical="center"/>
    </xf>
    <xf numFmtId="164" fontId="1734" fillId="0" borderId="0" xfId="0" quotePrefix="false" applyFont="true" applyNumberFormat="true">
      <alignment horizontal="center" vertical="center"/>
    </xf>
    <xf numFmtId="165" fontId="1735" fillId="0" borderId="0" xfId="0" quotePrefix="false" applyFont="true" applyNumberFormat="true">
      <alignment horizontal="center" vertical="center"/>
    </xf>
    <xf numFmtId="164" fontId="1736" fillId="0" borderId="0" xfId="0" quotePrefix="false" applyFont="true" applyNumberFormat="true">
      <alignment horizontal="center" vertical="center"/>
    </xf>
    <xf numFmtId="164" fontId="1737" fillId="0" borderId="0" xfId="0" quotePrefix="false" applyFont="true" applyNumberFormat="true">
      <alignment horizontal="center" vertical="center" wrapText="true"/>
    </xf>
    <xf numFmtId="4" fontId="1738" fillId="0" borderId="0" xfId="0" quotePrefix="false" applyFont="true" applyNumberFormat="true">
      <alignment horizontal="center" vertical="center"/>
    </xf>
    <xf numFmtId="164" fontId="1739" fillId="0" borderId="0" xfId="0" quotePrefix="false" applyFont="true" applyNumberFormat="true">
      <alignment horizontal="center" vertical="center"/>
    </xf>
    <xf numFmtId="0" fontId="1740" fillId="0" borderId="0" xfId="0" quotePrefix="false" applyFont="true">
      <alignment horizontal="center" vertical="center" wrapText="true"/>
    </xf>
    <xf numFmtId="4" fontId="1741" fillId="0" borderId="0" xfId="0" quotePrefix="false" applyFont="true" applyNumberFormat="true">
      <alignment horizontal="center" vertical="center"/>
    </xf>
    <xf numFmtId="164" fontId="1742" fillId="0" borderId="0" xfId="0" quotePrefix="false" applyFont="true" applyNumberFormat="true">
      <alignment horizontal="center" vertical="center"/>
    </xf>
    <xf numFmtId="164" fontId="1743" fillId="0" borderId="0" xfId="0" quotePrefix="false" applyFont="true" applyNumberFormat="true">
      <alignment horizontal="center" vertical="center"/>
    </xf>
    <xf numFmtId="165" fontId="1744" fillId="0" borderId="0" xfId="0" quotePrefix="false" applyFont="true" applyNumberFormat="true">
      <alignment horizontal="center" vertical="center"/>
    </xf>
    <xf numFmtId="164" fontId="1745" fillId="0" borderId="0" xfId="0" quotePrefix="false" applyFont="true" applyNumberFormat="true">
      <alignment horizontal="center" vertical="center"/>
    </xf>
    <xf numFmtId="164" fontId="1746" fillId="0" borderId="0" xfId="0" quotePrefix="false" applyFont="true" applyNumberFormat="true">
      <alignment horizontal="center" vertical="center" wrapText="true"/>
    </xf>
    <xf numFmtId="4" fontId="1747" fillId="0" borderId="0" xfId="0" quotePrefix="false" applyFont="true" applyNumberFormat="true">
      <alignment horizontal="center" vertical="center"/>
    </xf>
    <xf numFmtId="164" fontId="1748" fillId="0" borderId="0" xfId="0" quotePrefix="false" applyFont="true" applyNumberFormat="true">
      <alignment horizontal="center" vertical="center"/>
    </xf>
    <xf numFmtId="0" fontId="1749" fillId="0" borderId="0" xfId="0" quotePrefix="false" applyFont="true">
      <alignment horizontal="center" vertical="center" wrapText="true"/>
    </xf>
    <xf numFmtId="4" fontId="1750" fillId="0" borderId="0" xfId="0" quotePrefix="false" applyFont="true" applyNumberFormat="true">
      <alignment horizontal="center" vertical="center"/>
    </xf>
    <xf numFmtId="164" fontId="1751" fillId="0" borderId="0" xfId="0" quotePrefix="false" applyFont="true" applyNumberFormat="true">
      <alignment horizontal="center" vertical="center"/>
    </xf>
    <xf numFmtId="164" fontId="1752" fillId="0" borderId="0" xfId="0" quotePrefix="false" applyFont="true" applyNumberFormat="true">
      <alignment horizontal="center" vertical="center"/>
    </xf>
    <xf numFmtId="165" fontId="1753" fillId="0" borderId="0" xfId="0" quotePrefix="false" applyFont="true" applyNumberFormat="true">
      <alignment horizontal="center" vertical="center"/>
    </xf>
    <xf numFmtId="164" fontId="1754" fillId="0" borderId="0" xfId="0" quotePrefix="false" applyFont="true" applyNumberFormat="true">
      <alignment horizontal="center" vertical="center"/>
    </xf>
    <xf numFmtId="164" fontId="1755" fillId="0" borderId="0" xfId="0" quotePrefix="false" applyFont="true" applyNumberFormat="true">
      <alignment horizontal="center" vertical="center" wrapText="true"/>
    </xf>
    <xf numFmtId="4" fontId="1756" fillId="0" borderId="0" xfId="0" quotePrefix="false" applyFont="true" applyNumberFormat="true">
      <alignment horizontal="center" vertical="center"/>
    </xf>
    <xf numFmtId="164" fontId="1757" fillId="0" borderId="0" xfId="0" quotePrefix="false" applyFont="true" applyNumberFormat="true">
      <alignment horizontal="center" vertical="center"/>
    </xf>
    <xf numFmtId="0" fontId="1758" fillId="0" borderId="0" xfId="0" quotePrefix="false" applyFont="true">
      <alignment horizontal="center" vertical="center" wrapText="true"/>
    </xf>
    <xf numFmtId="4" fontId="1759" fillId="0" borderId="0" xfId="0" quotePrefix="false" applyFont="true" applyNumberFormat="true">
      <alignment horizontal="center" vertical="center"/>
    </xf>
    <xf numFmtId="164" fontId="1760" fillId="0" borderId="0" xfId="0" quotePrefix="false" applyFont="true" applyNumberFormat="true">
      <alignment horizontal="center" vertical="center"/>
    </xf>
    <xf numFmtId="164" fontId="1761" fillId="0" borderId="0" xfId="0" quotePrefix="false" applyFont="true" applyNumberFormat="true">
      <alignment horizontal="center" vertical="center"/>
    </xf>
    <xf numFmtId="165" fontId="1762" fillId="0" borderId="0" xfId="0" quotePrefix="false" applyFont="true" applyNumberFormat="true">
      <alignment horizontal="center" vertical="center"/>
    </xf>
    <xf numFmtId="164" fontId="1763" fillId="0" borderId="0" xfId="0" quotePrefix="false" applyFont="true" applyNumberFormat="true">
      <alignment horizontal="center" vertical="center"/>
    </xf>
    <xf numFmtId="164" fontId="1764" fillId="0" borderId="0" xfId="0" quotePrefix="false" applyFont="true" applyNumberFormat="true">
      <alignment horizontal="center" vertical="center" wrapText="true"/>
    </xf>
    <xf numFmtId="4" fontId="1765" fillId="0" borderId="0" xfId="0" quotePrefix="false" applyFont="true" applyNumberFormat="true">
      <alignment horizontal="center" vertical="center"/>
    </xf>
    <xf numFmtId="164" fontId="1766" fillId="0" borderId="0" xfId="0" quotePrefix="false" applyFont="true" applyNumberFormat="true">
      <alignment horizontal="center" vertical="center"/>
    </xf>
    <xf numFmtId="0" fontId="1767" fillId="0" borderId="0" xfId="0" quotePrefix="false" applyFont="true">
      <alignment horizontal="center" vertical="center" wrapText="true"/>
    </xf>
    <xf numFmtId="4" fontId="1768" fillId="0" borderId="0" xfId="0" quotePrefix="false" applyFont="true" applyNumberFormat="true">
      <alignment horizontal="center" vertical="center"/>
    </xf>
    <xf numFmtId="164" fontId="1769" fillId="0" borderId="0" xfId="0" quotePrefix="false" applyFont="true" applyNumberFormat="true">
      <alignment horizontal="center" vertical="center"/>
    </xf>
    <xf numFmtId="164" fontId="1770" fillId="0" borderId="0" xfId="0" quotePrefix="false" applyFont="true" applyNumberFormat="true">
      <alignment horizontal="center" vertical="center"/>
    </xf>
    <xf numFmtId="165" fontId="1771" fillId="0" borderId="0" xfId="0" quotePrefix="false" applyFont="true" applyNumberFormat="true">
      <alignment horizontal="center" vertical="center"/>
    </xf>
    <xf numFmtId="164" fontId="1772" fillId="0" borderId="0" xfId="0" quotePrefix="false" applyFont="true" applyNumberFormat="true">
      <alignment horizontal="center" vertical="center"/>
    </xf>
    <xf numFmtId="164" fontId="1773" fillId="0" borderId="0" xfId="0" quotePrefix="false" applyFont="true" applyNumberFormat="true">
      <alignment horizontal="center" vertical="center" wrapText="true"/>
    </xf>
    <xf numFmtId="4" fontId="1774" fillId="0" borderId="0" xfId="0" quotePrefix="false" applyFont="true" applyNumberFormat="true">
      <alignment horizontal="center" vertical="center"/>
    </xf>
    <xf numFmtId="164" fontId="1775" fillId="0" borderId="0" xfId="0" quotePrefix="false" applyFont="true" applyNumberFormat="true">
      <alignment horizontal="center" vertical="center"/>
    </xf>
    <xf numFmtId="0" fontId="1776" fillId="0" borderId="0" xfId="0" quotePrefix="false" applyFont="true">
      <alignment horizontal="center" vertical="center" wrapText="true"/>
    </xf>
    <xf numFmtId="4" fontId="1777" fillId="0" borderId="0" xfId="0" quotePrefix="false" applyFont="true" applyNumberFormat="true">
      <alignment horizontal="center" vertical="center"/>
    </xf>
    <xf numFmtId="164" fontId="1778" fillId="0" borderId="0" xfId="0" quotePrefix="false" applyFont="true" applyNumberFormat="true">
      <alignment horizontal="center" vertical="center"/>
    </xf>
    <xf numFmtId="164" fontId="1779" fillId="0" borderId="0" xfId="0" quotePrefix="false" applyFont="true" applyNumberFormat="true">
      <alignment horizontal="center" vertical="center"/>
    </xf>
    <xf numFmtId="165" fontId="1780" fillId="0" borderId="0" xfId="0" quotePrefix="false" applyFont="true" applyNumberFormat="true">
      <alignment horizontal="center" vertical="center"/>
    </xf>
    <xf numFmtId="164" fontId="1781" fillId="0" borderId="0" xfId="0" quotePrefix="false" applyFont="true" applyNumberFormat="true">
      <alignment horizontal="center" vertical="center"/>
    </xf>
    <xf numFmtId="164" fontId="1782" fillId="0" borderId="0" xfId="0" quotePrefix="false" applyFont="true" applyNumberFormat="true">
      <alignment horizontal="center" vertical="center" wrapText="true"/>
    </xf>
    <xf numFmtId="4" fontId="1783" fillId="0" borderId="0" xfId="0" quotePrefix="false" applyFont="true" applyNumberFormat="true">
      <alignment horizontal="center" vertical="center"/>
    </xf>
    <xf numFmtId="164" fontId="1784" fillId="0" borderId="0" xfId="0" quotePrefix="false" applyFont="true" applyNumberFormat="true">
      <alignment horizontal="center" vertical="center"/>
    </xf>
    <xf numFmtId="0" fontId="1785" fillId="0" borderId="0" xfId="0" quotePrefix="false" applyFont="true">
      <alignment horizontal="center" vertical="center" wrapText="true"/>
    </xf>
    <xf numFmtId="4" fontId="1786" fillId="0" borderId="0" xfId="0" quotePrefix="false" applyFont="true" applyNumberFormat="true">
      <alignment horizontal="center" vertical="center"/>
    </xf>
    <xf numFmtId="164" fontId="1787" fillId="0" borderId="0" xfId="0" quotePrefix="false" applyFont="true" applyNumberFormat="true">
      <alignment horizontal="center" vertical="center"/>
    </xf>
    <xf numFmtId="164" fontId="1788" fillId="0" borderId="0" xfId="0" quotePrefix="false" applyFont="true" applyNumberFormat="true">
      <alignment horizontal="center" vertical="center"/>
    </xf>
    <xf numFmtId="165" fontId="1789" fillId="0" borderId="0" xfId="0" quotePrefix="false" applyFont="true" applyNumberFormat="true">
      <alignment horizontal="center" vertical="center"/>
    </xf>
    <xf numFmtId="164" fontId="1790" fillId="0" borderId="0" xfId="0" quotePrefix="false" applyFont="true" applyNumberFormat="true">
      <alignment horizontal="center" vertical="center"/>
    </xf>
    <xf numFmtId="164" fontId="1791" fillId="0" borderId="0" xfId="0" quotePrefix="false" applyFont="true" applyNumberFormat="true">
      <alignment horizontal="center" vertical="center" wrapText="true"/>
    </xf>
    <xf numFmtId="4" fontId="1792" fillId="0" borderId="0" xfId="0" quotePrefix="false" applyFont="true" applyNumberFormat="true">
      <alignment horizontal="center" vertical="center"/>
    </xf>
    <xf numFmtId="164" fontId="1793" fillId="0" borderId="0" xfId="0" quotePrefix="false" applyFont="true" applyNumberFormat="true">
      <alignment horizontal="center" vertical="center"/>
    </xf>
    <xf numFmtId="164" fontId="1794" fillId="0" borderId="0" xfId="0" quotePrefix="false" applyFont="true" applyNumberFormat="true">
      <alignment horizontal="center" vertical="center" wrapText="true"/>
    </xf>
    <xf numFmtId="0" fontId="179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79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796" fillId="0" borderId="0" xfId="0" quotePrefix="false" applyFont="true">
      <alignment horizontal="center" vertical="center" wrapText="true"/>
    </xf>
    <xf numFmtId="4" fontId="1797" fillId="0" borderId="0" xfId="0" quotePrefix="false" applyFont="true" applyNumberFormat="true">
      <alignment horizontal="center" vertical="center"/>
    </xf>
    <xf numFmtId="164" fontId="1798" fillId="0" borderId="0" xfId="0" quotePrefix="false" applyFont="true" applyNumberFormat="true">
      <alignment horizontal="center" vertical="center"/>
    </xf>
    <xf numFmtId="164" fontId="1799" fillId="0" borderId="0" xfId="0" quotePrefix="false" applyFont="true" applyNumberFormat="true">
      <alignment horizontal="center" vertical="center"/>
    </xf>
    <xf numFmtId="165" fontId="1800" fillId="0" borderId="0" xfId="0" quotePrefix="false" applyFont="true" applyNumberFormat="true">
      <alignment horizontal="center" vertical="center"/>
    </xf>
    <xf numFmtId="164" fontId="1801" fillId="0" borderId="0" xfId="0" quotePrefix="false" applyFont="true" applyNumberFormat="true">
      <alignment horizontal="center" vertical="center"/>
    </xf>
    <xf numFmtId="164" fontId="1802" fillId="0" borderId="0" xfId="0" quotePrefix="false" applyFont="true" applyNumberFormat="true">
      <alignment horizontal="center" vertical="center" wrapText="true"/>
    </xf>
    <xf numFmtId="4" fontId="1803" fillId="0" borderId="0" xfId="0" quotePrefix="false" applyFont="true" applyNumberFormat="true">
      <alignment horizontal="center" vertical="center"/>
    </xf>
    <xf numFmtId="164" fontId="1804" fillId="0" borderId="0" xfId="0" quotePrefix="false" applyFont="true" applyNumberFormat="true">
      <alignment horizontal="center" vertical="center"/>
    </xf>
    <xf numFmtId="0" fontId="1805" fillId="0" borderId="0" xfId="0" quotePrefix="false" applyFont="true">
      <alignment horizontal="center" vertical="center" wrapText="true"/>
    </xf>
    <xf numFmtId="4" fontId="1806" fillId="0" borderId="0" xfId="0" quotePrefix="false" applyFont="true" applyNumberFormat="true">
      <alignment horizontal="center" vertical="center"/>
    </xf>
    <xf numFmtId="164" fontId="1807" fillId="0" borderId="0" xfId="0" quotePrefix="false" applyFont="true" applyNumberFormat="true">
      <alignment horizontal="center" vertical="center"/>
    </xf>
    <xf numFmtId="164" fontId="1808" fillId="0" borderId="0" xfId="0" quotePrefix="false" applyFont="true" applyNumberFormat="true">
      <alignment horizontal="center" vertical="center"/>
    </xf>
    <xf numFmtId="165" fontId="1809" fillId="0" borderId="0" xfId="0" quotePrefix="false" applyFont="true" applyNumberFormat="true">
      <alignment horizontal="center" vertical="center"/>
    </xf>
    <xf numFmtId="164" fontId="1810" fillId="0" borderId="0" xfId="0" quotePrefix="false" applyFont="true" applyNumberFormat="true">
      <alignment horizontal="center" vertical="center"/>
    </xf>
    <xf numFmtId="164" fontId="1811" fillId="0" borderId="0" xfId="0" quotePrefix="false" applyFont="true" applyNumberFormat="true">
      <alignment horizontal="center" vertical="center" wrapText="true"/>
    </xf>
    <xf numFmtId="4" fontId="1812" fillId="0" borderId="0" xfId="0" quotePrefix="false" applyFont="true" applyNumberFormat="true">
      <alignment horizontal="center" vertical="center"/>
    </xf>
    <xf numFmtId="164" fontId="1813" fillId="0" borderId="0" xfId="0" quotePrefix="false" applyFont="true" applyNumberFormat="true">
      <alignment horizontal="center" vertical="center"/>
    </xf>
    <xf numFmtId="164" fontId="1814" fillId="0" borderId="0" xfId="0" quotePrefix="false" applyFont="true" applyNumberFormat="true">
      <alignment horizontal="center" vertical="center" wrapText="true"/>
    </xf>
    <xf numFmtId="0" fontId="181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81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816" fillId="0" borderId="0" xfId="0" quotePrefix="false" applyFont="true">
      <alignment horizontal="center" vertical="center" wrapText="true"/>
    </xf>
    <xf numFmtId="4" fontId="1817" fillId="0" borderId="0" xfId="0" quotePrefix="false" applyFont="true" applyNumberFormat="true">
      <alignment horizontal="center" vertical="center"/>
    </xf>
    <xf numFmtId="164" fontId="1818" fillId="0" borderId="0" xfId="0" quotePrefix="false" applyFont="true" applyNumberFormat="true">
      <alignment horizontal="center" vertical="center"/>
    </xf>
    <xf numFmtId="164" fontId="1819" fillId="0" borderId="0" xfId="0" quotePrefix="false" applyFont="true" applyNumberFormat="true">
      <alignment horizontal="center" vertical="center"/>
    </xf>
    <xf numFmtId="165" fontId="1820" fillId="0" borderId="0" xfId="0" quotePrefix="false" applyFont="true" applyNumberFormat="true">
      <alignment horizontal="center" vertical="center"/>
    </xf>
    <xf numFmtId="164" fontId="1821" fillId="0" borderId="0" xfId="0" quotePrefix="false" applyFont="true" applyNumberFormat="true">
      <alignment horizontal="center" vertical="center"/>
    </xf>
    <xf numFmtId="164" fontId="1822" fillId="0" borderId="0" xfId="0" quotePrefix="false" applyFont="true" applyNumberFormat="true">
      <alignment horizontal="center" vertical="center" wrapText="true"/>
    </xf>
    <xf numFmtId="4" fontId="1823" fillId="0" borderId="0" xfId="0" quotePrefix="false" applyFont="true" applyNumberFormat="true">
      <alignment horizontal="center" vertical="center"/>
    </xf>
    <xf numFmtId="164" fontId="1824" fillId="0" borderId="0" xfId="0" quotePrefix="false" applyFont="true" applyNumberFormat="true">
      <alignment horizontal="center" vertical="center"/>
    </xf>
    <xf numFmtId="0" fontId="1825" fillId="0" borderId="0" xfId="0" quotePrefix="false" applyFont="true">
      <alignment horizontal="center" vertical="center" wrapText="true"/>
    </xf>
    <xf numFmtId="4" fontId="1826" fillId="0" borderId="0" xfId="0" quotePrefix="false" applyFont="true" applyNumberFormat="true">
      <alignment horizontal="center" vertical="center"/>
    </xf>
    <xf numFmtId="164" fontId="1827" fillId="0" borderId="0" xfId="0" quotePrefix="false" applyFont="true" applyNumberFormat="true">
      <alignment horizontal="center" vertical="center"/>
    </xf>
    <xf numFmtId="164" fontId="1828" fillId="0" borderId="0" xfId="0" quotePrefix="false" applyFont="true" applyNumberFormat="true">
      <alignment horizontal="center" vertical="center"/>
    </xf>
    <xf numFmtId="165" fontId="1829" fillId="0" borderId="0" xfId="0" quotePrefix="false" applyFont="true" applyNumberFormat="true">
      <alignment horizontal="center" vertical="center"/>
    </xf>
    <xf numFmtId="164" fontId="1830" fillId="0" borderId="0" xfId="0" quotePrefix="false" applyFont="true" applyNumberFormat="true">
      <alignment horizontal="center" vertical="center"/>
    </xf>
    <xf numFmtId="164" fontId="1831" fillId="0" borderId="0" xfId="0" quotePrefix="false" applyFont="true" applyNumberFormat="true">
      <alignment horizontal="center" vertical="center" wrapText="true"/>
    </xf>
    <xf numFmtId="4" fontId="1832" fillId="0" borderId="0" xfId="0" quotePrefix="false" applyFont="true" applyNumberFormat="true">
      <alignment horizontal="center" vertical="center"/>
    </xf>
    <xf numFmtId="164" fontId="1833" fillId="0" borderId="0" xfId="0" quotePrefix="false" applyFont="true" applyNumberFormat="true">
      <alignment horizontal="center" vertical="center"/>
    </xf>
    <xf numFmtId="0" fontId="1834" fillId="0" borderId="0" xfId="0" quotePrefix="false" applyFont="true">
      <alignment horizontal="center" vertical="center" wrapText="true"/>
    </xf>
    <xf numFmtId="4" fontId="1835" fillId="0" borderId="0" xfId="0" quotePrefix="false" applyFont="true" applyNumberFormat="true">
      <alignment horizontal="center" vertical="center"/>
    </xf>
    <xf numFmtId="164" fontId="1836" fillId="0" borderId="0" xfId="0" quotePrefix="false" applyFont="true" applyNumberFormat="true">
      <alignment horizontal="center" vertical="center"/>
    </xf>
    <xf numFmtId="164" fontId="1837" fillId="0" borderId="0" xfId="0" quotePrefix="false" applyFont="true" applyNumberFormat="true">
      <alignment horizontal="center" vertical="center"/>
    </xf>
    <xf numFmtId="165" fontId="1838" fillId="0" borderId="0" xfId="0" quotePrefix="false" applyFont="true" applyNumberFormat="true">
      <alignment horizontal="center" vertical="center"/>
    </xf>
    <xf numFmtId="164" fontId="1839" fillId="0" borderId="0" xfId="0" quotePrefix="false" applyFont="true" applyNumberFormat="true">
      <alignment horizontal="center" vertical="center"/>
    </xf>
    <xf numFmtId="164" fontId="1840" fillId="0" borderId="0" xfId="0" quotePrefix="false" applyFont="true" applyNumberFormat="true">
      <alignment horizontal="center" vertical="center" wrapText="true"/>
    </xf>
    <xf numFmtId="4" fontId="1841" fillId="0" borderId="0" xfId="0" quotePrefix="false" applyFont="true" applyNumberFormat="true">
      <alignment horizontal="center" vertical="center"/>
    </xf>
    <xf numFmtId="164" fontId="1842" fillId="0" borderId="0" xfId="0" quotePrefix="false" applyFont="true" applyNumberFormat="true">
      <alignment horizontal="center" vertical="center"/>
    </xf>
    <xf numFmtId="0" fontId="1843" fillId="0" borderId="0" xfId="0" quotePrefix="false" applyFont="true">
      <alignment horizontal="center" vertical="center" wrapText="true"/>
    </xf>
    <xf numFmtId="4" fontId="1844" fillId="0" borderId="0" xfId="0" quotePrefix="false" applyFont="true" applyNumberFormat="true">
      <alignment horizontal="center" vertical="center"/>
    </xf>
    <xf numFmtId="164" fontId="1845" fillId="0" borderId="0" xfId="0" quotePrefix="false" applyFont="true" applyNumberFormat="true">
      <alignment horizontal="center" vertical="center"/>
    </xf>
    <xf numFmtId="164" fontId="1846" fillId="0" borderId="0" xfId="0" quotePrefix="false" applyFont="true" applyNumberFormat="true">
      <alignment horizontal="center" vertical="center"/>
    </xf>
    <xf numFmtId="165" fontId="1847" fillId="0" borderId="0" xfId="0" quotePrefix="false" applyFont="true" applyNumberFormat="true">
      <alignment horizontal="center" vertical="center"/>
    </xf>
    <xf numFmtId="164" fontId="1848" fillId="0" borderId="0" xfId="0" quotePrefix="false" applyFont="true" applyNumberFormat="true">
      <alignment horizontal="center" vertical="center"/>
    </xf>
    <xf numFmtId="164" fontId="1849" fillId="0" borderId="0" xfId="0" quotePrefix="false" applyFont="true" applyNumberFormat="true">
      <alignment horizontal="center" vertical="center" wrapText="true"/>
    </xf>
    <xf numFmtId="4" fontId="1850" fillId="0" borderId="0" xfId="0" quotePrefix="false" applyFont="true" applyNumberFormat="true">
      <alignment horizontal="center" vertical="center"/>
    </xf>
    <xf numFmtId="164" fontId="1851" fillId="0" borderId="0" xfId="0" quotePrefix="false" applyFont="true" applyNumberFormat="true">
      <alignment horizontal="center" vertical="center"/>
    </xf>
    <xf numFmtId="0" fontId="1852" fillId="0" borderId="0" xfId="0" quotePrefix="false" applyFont="true">
      <alignment horizontal="center" vertical="center" wrapText="true"/>
    </xf>
    <xf numFmtId="4" fontId="1853" fillId="0" borderId="0" xfId="0" quotePrefix="false" applyFont="true" applyNumberFormat="true">
      <alignment horizontal="center" vertical="center"/>
    </xf>
    <xf numFmtId="164" fontId="1854" fillId="0" borderId="0" xfId="0" quotePrefix="false" applyFont="true" applyNumberFormat="true">
      <alignment horizontal="center" vertical="center"/>
    </xf>
    <xf numFmtId="164" fontId="1855" fillId="0" borderId="0" xfId="0" quotePrefix="false" applyFont="true" applyNumberFormat="true">
      <alignment horizontal="center" vertical="center"/>
    </xf>
    <xf numFmtId="165" fontId="1856" fillId="0" borderId="0" xfId="0" quotePrefix="false" applyFont="true" applyNumberFormat="true">
      <alignment horizontal="center" vertical="center"/>
    </xf>
    <xf numFmtId="164" fontId="1857" fillId="0" borderId="0" xfId="0" quotePrefix="false" applyFont="true" applyNumberFormat="true">
      <alignment horizontal="center" vertical="center"/>
    </xf>
    <xf numFmtId="164" fontId="1858" fillId="0" borderId="0" xfId="0" quotePrefix="false" applyFont="true" applyNumberFormat="true">
      <alignment horizontal="center" vertical="center" wrapText="true"/>
    </xf>
    <xf numFmtId="4" fontId="1859" fillId="0" borderId="0" xfId="0" quotePrefix="false" applyFont="true" applyNumberFormat="true">
      <alignment horizontal="center" vertical="center"/>
    </xf>
    <xf numFmtId="164" fontId="1860" fillId="0" borderId="0" xfId="0" quotePrefix="false" applyFont="true" applyNumberFormat="true">
      <alignment horizontal="center" vertical="center"/>
    </xf>
    <xf numFmtId="0" fontId="1861" fillId="0" borderId="0" xfId="0" quotePrefix="false" applyFont="true">
      <alignment horizontal="center" vertical="center" wrapText="true"/>
    </xf>
    <xf numFmtId="4" fontId="1862" fillId="0" borderId="0" xfId="0" quotePrefix="false" applyFont="true" applyNumberFormat="true">
      <alignment horizontal="center" vertical="center"/>
    </xf>
    <xf numFmtId="164" fontId="1863" fillId="0" borderId="0" xfId="0" quotePrefix="false" applyFont="true" applyNumberFormat="true">
      <alignment horizontal="center" vertical="center"/>
    </xf>
    <xf numFmtId="164" fontId="1864" fillId="0" borderId="0" xfId="0" quotePrefix="false" applyFont="true" applyNumberFormat="true">
      <alignment horizontal="center" vertical="center"/>
    </xf>
    <xf numFmtId="165" fontId="1865" fillId="0" borderId="0" xfId="0" quotePrefix="false" applyFont="true" applyNumberFormat="true">
      <alignment horizontal="center" vertical="center"/>
    </xf>
    <xf numFmtId="164" fontId="1866" fillId="0" borderId="0" xfId="0" quotePrefix="false" applyFont="true" applyNumberFormat="true">
      <alignment horizontal="center" vertical="center"/>
    </xf>
    <xf numFmtId="164" fontId="1867" fillId="0" borderId="0" xfId="0" quotePrefix="false" applyFont="true" applyNumberFormat="true">
      <alignment horizontal="center" vertical="center" wrapText="true"/>
    </xf>
    <xf numFmtId="4" fontId="1868" fillId="0" borderId="0" xfId="0" quotePrefix="false" applyFont="true" applyNumberFormat="true">
      <alignment horizontal="center" vertical="center"/>
    </xf>
    <xf numFmtId="164" fontId="1869" fillId="0" borderId="0" xfId="0" quotePrefix="false" applyFont="true" applyNumberFormat="true">
      <alignment horizontal="center" vertical="center"/>
    </xf>
    <xf numFmtId="164" fontId="1870" fillId="0" borderId="0" xfId="0" quotePrefix="false" applyFont="true" applyNumberFormat="true">
      <alignment horizontal="center" vertical="center" wrapText="true"/>
    </xf>
    <xf numFmtId="0" fontId="187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87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872" fillId="0" borderId="0" xfId="0" quotePrefix="false" applyFont="true">
      <alignment horizontal="center" vertical="center" wrapText="true"/>
    </xf>
    <xf numFmtId="4" fontId="1873" fillId="0" borderId="0" xfId="0" quotePrefix="false" applyFont="true" applyNumberFormat="true">
      <alignment horizontal="center" vertical="center"/>
    </xf>
    <xf numFmtId="164" fontId="1874" fillId="0" borderId="0" xfId="0" quotePrefix="false" applyFont="true" applyNumberFormat="true">
      <alignment horizontal="center" vertical="center"/>
    </xf>
    <xf numFmtId="164" fontId="1875" fillId="0" borderId="0" xfId="0" quotePrefix="false" applyFont="true" applyNumberFormat="true">
      <alignment horizontal="center" vertical="center"/>
    </xf>
    <xf numFmtId="165" fontId="1876" fillId="0" borderId="0" xfId="0" quotePrefix="false" applyFont="true" applyNumberFormat="true">
      <alignment horizontal="center" vertical="center"/>
    </xf>
    <xf numFmtId="164" fontId="1877" fillId="0" borderId="0" xfId="0" quotePrefix="false" applyFont="true" applyNumberFormat="true">
      <alignment horizontal="center" vertical="center"/>
    </xf>
    <xf numFmtId="164" fontId="1878" fillId="0" borderId="0" xfId="0" quotePrefix="false" applyFont="true" applyNumberFormat="true">
      <alignment horizontal="center" vertical="center" wrapText="true"/>
    </xf>
    <xf numFmtId="4" fontId="1879" fillId="0" borderId="0" xfId="0" quotePrefix="false" applyFont="true" applyNumberFormat="true">
      <alignment horizontal="center" vertical="center"/>
    </xf>
    <xf numFmtId="164" fontId="1880" fillId="0" borderId="0" xfId="0" quotePrefix="false" applyFont="true" applyNumberFormat="true">
      <alignment horizontal="center" vertical="center"/>
    </xf>
    <xf numFmtId="0" fontId="1881" fillId="0" borderId="0" xfId="0" quotePrefix="false" applyFont="true">
      <alignment horizontal="center" vertical="center" wrapText="true"/>
    </xf>
    <xf numFmtId="4" fontId="1882" fillId="0" borderId="0" xfId="0" quotePrefix="false" applyFont="true" applyNumberFormat="true">
      <alignment horizontal="center" vertical="center"/>
    </xf>
    <xf numFmtId="164" fontId="1883" fillId="0" borderId="0" xfId="0" quotePrefix="false" applyFont="true" applyNumberFormat="true">
      <alignment horizontal="center" vertical="center"/>
    </xf>
    <xf numFmtId="164" fontId="1884" fillId="0" borderId="0" xfId="0" quotePrefix="false" applyFont="true" applyNumberFormat="true">
      <alignment horizontal="center" vertical="center"/>
    </xf>
    <xf numFmtId="165" fontId="1885" fillId="0" borderId="0" xfId="0" quotePrefix="false" applyFont="true" applyNumberFormat="true">
      <alignment horizontal="center" vertical="center"/>
    </xf>
    <xf numFmtId="164" fontId="1886" fillId="0" borderId="0" xfId="0" quotePrefix="false" applyFont="true" applyNumberFormat="true">
      <alignment horizontal="center" vertical="center"/>
    </xf>
    <xf numFmtId="164" fontId="1887" fillId="0" borderId="0" xfId="0" quotePrefix="false" applyFont="true" applyNumberFormat="true">
      <alignment horizontal="center" vertical="center" wrapText="true"/>
    </xf>
    <xf numFmtId="4" fontId="1888" fillId="0" borderId="0" xfId="0" quotePrefix="false" applyFont="true" applyNumberFormat="true">
      <alignment horizontal="center" vertical="center"/>
    </xf>
    <xf numFmtId="164" fontId="1889" fillId="0" borderId="0" xfId="0" quotePrefix="false" applyFont="true" applyNumberFormat="true">
      <alignment horizontal="center" vertical="center"/>
    </xf>
    <xf numFmtId="0" fontId="1890" fillId="0" borderId="0" xfId="0" quotePrefix="false" applyFont="true">
      <alignment horizontal="center" vertical="center" wrapText="true"/>
    </xf>
    <xf numFmtId="4" fontId="1891" fillId="0" borderId="0" xfId="0" quotePrefix="false" applyFont="true" applyNumberFormat="true">
      <alignment horizontal="center" vertical="center"/>
    </xf>
    <xf numFmtId="164" fontId="1892" fillId="0" borderId="0" xfId="0" quotePrefix="false" applyFont="true" applyNumberFormat="true">
      <alignment horizontal="center" vertical="center"/>
    </xf>
    <xf numFmtId="164" fontId="1893" fillId="0" borderId="0" xfId="0" quotePrefix="false" applyFont="true" applyNumberFormat="true">
      <alignment horizontal="center" vertical="center"/>
    </xf>
    <xf numFmtId="165" fontId="1894" fillId="0" borderId="0" xfId="0" quotePrefix="false" applyFont="true" applyNumberFormat="true">
      <alignment horizontal="center" vertical="center"/>
    </xf>
    <xf numFmtId="164" fontId="1895" fillId="0" borderId="0" xfId="0" quotePrefix="false" applyFont="true" applyNumberFormat="true">
      <alignment horizontal="center" vertical="center"/>
    </xf>
    <xf numFmtId="164" fontId="1896" fillId="0" borderId="0" xfId="0" quotePrefix="false" applyFont="true" applyNumberFormat="true">
      <alignment horizontal="center" vertical="center" wrapText="true"/>
    </xf>
    <xf numFmtId="4" fontId="1897" fillId="0" borderId="0" xfId="0" quotePrefix="false" applyFont="true" applyNumberFormat="true">
      <alignment horizontal="center" vertical="center"/>
    </xf>
    <xf numFmtId="164" fontId="1898" fillId="0" borderId="0" xfId="0" quotePrefix="false" applyFont="true" applyNumberFormat="true">
      <alignment horizontal="center" vertical="center"/>
    </xf>
    <xf numFmtId="0" fontId="1899" fillId="0" borderId="0" xfId="0" quotePrefix="false" applyFont="true">
      <alignment horizontal="center" vertical="center" wrapText="true"/>
    </xf>
    <xf numFmtId="4" fontId="1900" fillId="0" borderId="0" xfId="0" quotePrefix="false" applyFont="true" applyNumberFormat="true">
      <alignment horizontal="center" vertical="center"/>
    </xf>
    <xf numFmtId="164" fontId="1901" fillId="0" borderId="0" xfId="0" quotePrefix="false" applyFont="true" applyNumberFormat="true">
      <alignment horizontal="center" vertical="center"/>
    </xf>
    <xf numFmtId="164" fontId="1902" fillId="0" borderId="0" xfId="0" quotePrefix="false" applyFont="true" applyNumberFormat="true">
      <alignment horizontal="center" vertical="center"/>
    </xf>
    <xf numFmtId="165" fontId="1903" fillId="0" borderId="0" xfId="0" quotePrefix="false" applyFont="true" applyNumberFormat="true">
      <alignment horizontal="center" vertical="center"/>
    </xf>
    <xf numFmtId="164" fontId="1904" fillId="0" borderId="0" xfId="0" quotePrefix="false" applyFont="true" applyNumberFormat="true">
      <alignment horizontal="center" vertical="center"/>
    </xf>
    <xf numFmtId="164" fontId="1905" fillId="0" borderId="0" xfId="0" quotePrefix="false" applyFont="true" applyNumberFormat="true">
      <alignment horizontal="center" vertical="center" wrapText="true"/>
    </xf>
    <xf numFmtId="4" fontId="1906" fillId="0" borderId="0" xfId="0" quotePrefix="false" applyFont="true" applyNumberFormat="true">
      <alignment horizontal="center" vertical="center"/>
    </xf>
    <xf numFmtId="164" fontId="1907" fillId="0" borderId="0" xfId="0" quotePrefix="false" applyFont="true" applyNumberFormat="true">
      <alignment horizontal="center" vertical="center"/>
    </xf>
    <xf numFmtId="0" fontId="1908" fillId="0" borderId="0" xfId="0" quotePrefix="false" applyFont="true">
      <alignment horizontal="center" vertical="center" wrapText="true"/>
    </xf>
    <xf numFmtId="4" fontId="1909" fillId="0" borderId="0" xfId="0" quotePrefix="false" applyFont="true" applyNumberFormat="true">
      <alignment horizontal="center" vertical="center"/>
    </xf>
    <xf numFmtId="164" fontId="1910" fillId="0" borderId="0" xfId="0" quotePrefix="false" applyFont="true" applyNumberFormat="true">
      <alignment horizontal="center" vertical="center"/>
    </xf>
    <xf numFmtId="164" fontId="1911" fillId="0" borderId="0" xfId="0" quotePrefix="false" applyFont="true" applyNumberFormat="true">
      <alignment horizontal="center" vertical="center"/>
    </xf>
    <xf numFmtId="165" fontId="1912" fillId="0" borderId="0" xfId="0" quotePrefix="false" applyFont="true" applyNumberFormat="true">
      <alignment horizontal="center" vertical="center"/>
    </xf>
    <xf numFmtId="164" fontId="1913" fillId="0" borderId="0" xfId="0" quotePrefix="false" applyFont="true" applyNumberFormat="true">
      <alignment horizontal="center" vertical="center"/>
    </xf>
    <xf numFmtId="164" fontId="1914" fillId="0" borderId="0" xfId="0" quotePrefix="false" applyFont="true" applyNumberFormat="true">
      <alignment horizontal="center" vertical="center" wrapText="true"/>
    </xf>
    <xf numFmtId="4" fontId="1915" fillId="0" borderId="0" xfId="0" quotePrefix="false" applyFont="true" applyNumberFormat="true">
      <alignment horizontal="center" vertical="center"/>
    </xf>
    <xf numFmtId="164" fontId="1916" fillId="0" borderId="0" xfId="0" quotePrefix="false" applyFont="true" applyNumberFormat="true">
      <alignment horizontal="center" vertical="center"/>
    </xf>
    <xf numFmtId="164" fontId="1917" fillId="0" borderId="0" xfId="0" quotePrefix="false" applyFont="true" applyNumberFormat="true">
      <alignment horizontal="center" vertical="center" wrapText="true"/>
    </xf>
    <xf numFmtId="0" fontId="191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91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919" fillId="0" borderId="0" xfId="0" quotePrefix="false" applyFont="true">
      <alignment horizontal="center" vertical="center" wrapText="true"/>
    </xf>
    <xf numFmtId="4" fontId="1920" fillId="0" borderId="0" xfId="0" quotePrefix="false" applyFont="true" applyNumberFormat="true">
      <alignment horizontal="center" vertical="center"/>
    </xf>
    <xf numFmtId="164" fontId="1921" fillId="0" borderId="0" xfId="0" quotePrefix="false" applyFont="true" applyNumberFormat="true">
      <alignment horizontal="center" vertical="center"/>
    </xf>
    <xf numFmtId="164" fontId="1922" fillId="0" borderId="0" xfId="0" quotePrefix="false" applyFont="true" applyNumberFormat="true">
      <alignment horizontal="center" vertical="center"/>
    </xf>
    <xf numFmtId="165" fontId="1923" fillId="0" borderId="0" xfId="0" quotePrefix="false" applyFont="true" applyNumberFormat="true">
      <alignment horizontal="center" vertical="center"/>
    </xf>
    <xf numFmtId="164" fontId="1924" fillId="0" borderId="0" xfId="0" quotePrefix="false" applyFont="true" applyNumberFormat="true">
      <alignment horizontal="center" vertical="center"/>
    </xf>
    <xf numFmtId="164" fontId="1925" fillId="0" borderId="0" xfId="0" quotePrefix="false" applyFont="true" applyNumberFormat="true">
      <alignment horizontal="center" vertical="center" wrapText="true"/>
    </xf>
    <xf numFmtId="4" fontId="1926" fillId="0" borderId="0" xfId="0" quotePrefix="false" applyFont="true" applyNumberFormat="true">
      <alignment horizontal="center" vertical="center"/>
    </xf>
    <xf numFmtId="164" fontId="1927" fillId="0" borderId="0" xfId="0" quotePrefix="false" applyFont="true" applyNumberFormat="true">
      <alignment horizontal="center" vertical="center"/>
    </xf>
    <xf numFmtId="0" fontId="1928" fillId="0" borderId="0" xfId="0" quotePrefix="false" applyFont="true">
      <alignment horizontal="center" vertical="center" wrapText="true"/>
    </xf>
    <xf numFmtId="4" fontId="1929" fillId="0" borderId="0" xfId="0" quotePrefix="false" applyFont="true" applyNumberFormat="true">
      <alignment horizontal="center" vertical="center"/>
    </xf>
    <xf numFmtId="164" fontId="1930" fillId="0" borderId="0" xfId="0" quotePrefix="false" applyFont="true" applyNumberFormat="true">
      <alignment horizontal="center" vertical="center"/>
    </xf>
    <xf numFmtId="164" fontId="1931" fillId="0" borderId="0" xfId="0" quotePrefix="false" applyFont="true" applyNumberFormat="true">
      <alignment horizontal="center" vertical="center"/>
    </xf>
    <xf numFmtId="165" fontId="1932" fillId="0" borderId="0" xfId="0" quotePrefix="false" applyFont="true" applyNumberFormat="true">
      <alignment horizontal="center" vertical="center"/>
    </xf>
    <xf numFmtId="164" fontId="1933" fillId="0" borderId="0" xfId="0" quotePrefix="false" applyFont="true" applyNumberFormat="true">
      <alignment horizontal="center" vertical="center"/>
    </xf>
    <xf numFmtId="164" fontId="1934" fillId="0" borderId="0" xfId="0" quotePrefix="false" applyFont="true" applyNumberFormat="true">
      <alignment horizontal="center" vertical="center" wrapText="true"/>
    </xf>
    <xf numFmtId="4" fontId="1935" fillId="0" borderId="0" xfId="0" quotePrefix="false" applyFont="true" applyNumberFormat="true">
      <alignment horizontal="center" vertical="center"/>
    </xf>
    <xf numFmtId="164" fontId="1936" fillId="0" borderId="0" xfId="0" quotePrefix="false" applyFont="true" applyNumberFormat="true">
      <alignment horizontal="center" vertical="center"/>
    </xf>
    <xf numFmtId="0" fontId="1937" fillId="0" borderId="0" xfId="0" quotePrefix="false" applyFont="true">
      <alignment horizontal="center" vertical="center" wrapText="true"/>
    </xf>
    <xf numFmtId="4" fontId="1938" fillId="0" borderId="0" xfId="0" quotePrefix="false" applyFont="true" applyNumberFormat="true">
      <alignment horizontal="center" vertical="center"/>
    </xf>
    <xf numFmtId="164" fontId="1939" fillId="0" borderId="0" xfId="0" quotePrefix="false" applyFont="true" applyNumberFormat="true">
      <alignment horizontal="center" vertical="center"/>
    </xf>
    <xf numFmtId="164" fontId="1940" fillId="0" borderId="0" xfId="0" quotePrefix="false" applyFont="true" applyNumberFormat="true">
      <alignment horizontal="center" vertical="center"/>
    </xf>
    <xf numFmtId="165" fontId="1941" fillId="0" borderId="0" xfId="0" quotePrefix="false" applyFont="true" applyNumberFormat="true">
      <alignment horizontal="center" vertical="center"/>
    </xf>
    <xf numFmtId="164" fontId="1942" fillId="0" borderId="0" xfId="0" quotePrefix="false" applyFont="true" applyNumberFormat="true">
      <alignment horizontal="center" vertical="center"/>
    </xf>
    <xf numFmtId="164" fontId="1943" fillId="0" borderId="0" xfId="0" quotePrefix="false" applyFont="true" applyNumberFormat="true">
      <alignment horizontal="center" vertical="center" wrapText="true"/>
    </xf>
    <xf numFmtId="4" fontId="1944" fillId="0" borderId="0" xfId="0" quotePrefix="false" applyFont="true" applyNumberFormat="true">
      <alignment horizontal="center" vertical="center"/>
    </xf>
    <xf numFmtId="164" fontId="1945" fillId="0" borderId="0" xfId="0" quotePrefix="false" applyFont="true" applyNumberFormat="true">
      <alignment horizontal="center" vertical="center"/>
    </xf>
    <xf numFmtId="164" fontId="1946" fillId="0" borderId="0" xfId="0" quotePrefix="false" applyFont="true" applyNumberFormat="true">
      <alignment horizontal="center" vertical="center" wrapText="true"/>
    </xf>
    <xf numFmtId="0" fontId="1947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947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948" fillId="0" borderId="0" xfId="0" quotePrefix="false" applyFont="true">
      <alignment horizontal="center" vertical="center" wrapText="true"/>
    </xf>
    <xf numFmtId="4" fontId="1949" fillId="0" borderId="0" xfId="0" quotePrefix="false" applyFont="true" applyNumberFormat="true">
      <alignment horizontal="center" vertical="center"/>
    </xf>
    <xf numFmtId="164" fontId="1950" fillId="0" borderId="0" xfId="0" quotePrefix="false" applyFont="true" applyNumberFormat="true">
      <alignment horizontal="center" vertical="center"/>
    </xf>
    <xf numFmtId="164" fontId="1951" fillId="0" borderId="0" xfId="0" quotePrefix="false" applyFont="true" applyNumberFormat="true">
      <alignment horizontal="center" vertical="center"/>
    </xf>
    <xf numFmtId="165" fontId="1952" fillId="0" borderId="0" xfId="0" quotePrefix="false" applyFont="true" applyNumberFormat="true">
      <alignment horizontal="center" vertical="center"/>
    </xf>
    <xf numFmtId="164" fontId="1953" fillId="0" borderId="0" xfId="0" quotePrefix="false" applyFont="true" applyNumberFormat="true">
      <alignment horizontal="center" vertical="center"/>
    </xf>
    <xf numFmtId="164" fontId="1954" fillId="0" borderId="0" xfId="0" quotePrefix="false" applyFont="true" applyNumberFormat="true">
      <alignment horizontal="center" vertical="center" wrapText="true"/>
    </xf>
    <xf numFmtId="4" fontId="1955" fillId="0" borderId="0" xfId="0" quotePrefix="false" applyFont="true" applyNumberFormat="true">
      <alignment horizontal="center" vertical="center"/>
    </xf>
    <xf numFmtId="164" fontId="1956" fillId="0" borderId="0" xfId="0" quotePrefix="false" applyFont="true" applyNumberFormat="true">
      <alignment horizontal="center" vertical="center"/>
    </xf>
    <xf numFmtId="0" fontId="1957" fillId="0" borderId="0" xfId="0" quotePrefix="false" applyFont="true">
      <alignment horizontal="center" vertical="center" wrapText="true"/>
    </xf>
    <xf numFmtId="4" fontId="1958" fillId="0" borderId="0" xfId="0" quotePrefix="false" applyFont="true" applyNumberFormat="true">
      <alignment horizontal="center" vertical="center"/>
    </xf>
    <xf numFmtId="164" fontId="1959" fillId="0" borderId="0" xfId="0" quotePrefix="false" applyFont="true" applyNumberFormat="true">
      <alignment horizontal="center" vertical="center"/>
    </xf>
    <xf numFmtId="164" fontId="1960" fillId="0" borderId="0" xfId="0" quotePrefix="false" applyFont="true" applyNumberFormat="true">
      <alignment horizontal="center" vertical="center"/>
    </xf>
    <xf numFmtId="165" fontId="1961" fillId="0" borderId="0" xfId="0" quotePrefix="false" applyFont="true" applyNumberFormat="true">
      <alignment horizontal="center" vertical="center"/>
    </xf>
    <xf numFmtId="164" fontId="1962" fillId="0" borderId="0" xfId="0" quotePrefix="false" applyFont="true" applyNumberFormat="true">
      <alignment horizontal="center" vertical="center"/>
    </xf>
    <xf numFmtId="164" fontId="1963" fillId="0" borderId="0" xfId="0" quotePrefix="false" applyFont="true" applyNumberFormat="true">
      <alignment horizontal="center" vertical="center" wrapText="true"/>
    </xf>
    <xf numFmtId="4" fontId="1964" fillId="0" borderId="0" xfId="0" quotePrefix="false" applyFont="true" applyNumberFormat="true">
      <alignment horizontal="center" vertical="center"/>
    </xf>
    <xf numFmtId="164" fontId="1965" fillId="0" borderId="0" xfId="0" quotePrefix="false" applyFont="true" applyNumberFormat="true">
      <alignment horizontal="center" vertical="center"/>
    </xf>
    <xf numFmtId="0" fontId="1966" fillId="0" borderId="0" xfId="0" quotePrefix="false" applyFont="true">
      <alignment horizontal="center" vertical="center" wrapText="true"/>
    </xf>
    <xf numFmtId="4" fontId="1967" fillId="0" borderId="0" xfId="0" quotePrefix="false" applyFont="true" applyNumberFormat="true">
      <alignment horizontal="center" vertical="center"/>
    </xf>
    <xf numFmtId="164" fontId="1968" fillId="0" borderId="0" xfId="0" quotePrefix="false" applyFont="true" applyNumberFormat="true">
      <alignment horizontal="center" vertical="center"/>
    </xf>
    <xf numFmtId="164" fontId="1969" fillId="0" borderId="0" xfId="0" quotePrefix="false" applyFont="true" applyNumberFormat="true">
      <alignment horizontal="center" vertical="center"/>
    </xf>
    <xf numFmtId="165" fontId="1970" fillId="0" borderId="0" xfId="0" quotePrefix="false" applyFont="true" applyNumberFormat="true">
      <alignment horizontal="center" vertical="center"/>
    </xf>
    <xf numFmtId="164" fontId="1971" fillId="0" borderId="0" xfId="0" quotePrefix="false" applyFont="true" applyNumberFormat="true">
      <alignment horizontal="center" vertical="center"/>
    </xf>
    <xf numFmtId="164" fontId="1972" fillId="0" borderId="0" xfId="0" quotePrefix="false" applyFont="true" applyNumberFormat="true">
      <alignment horizontal="center" vertical="center" wrapText="true"/>
    </xf>
    <xf numFmtId="4" fontId="1973" fillId="0" borderId="0" xfId="0" quotePrefix="false" applyFont="true" applyNumberFormat="true">
      <alignment horizontal="center" vertical="center"/>
    </xf>
    <xf numFmtId="164" fontId="1974" fillId="0" borderId="0" xfId="0" quotePrefix="false" applyFont="true" applyNumberFormat="true">
      <alignment horizontal="center" vertical="center"/>
    </xf>
    <xf numFmtId="164" fontId="1975" fillId="0" borderId="0" xfId="0" quotePrefix="false" applyFont="true" applyNumberFormat="true">
      <alignment horizontal="center" vertical="center" wrapText="true"/>
    </xf>
    <xf numFmtId="0" fontId="197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97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977" fillId="0" borderId="0" xfId="0" quotePrefix="false" applyFont="true">
      <alignment horizontal="center" vertical="center" wrapText="true"/>
    </xf>
    <xf numFmtId="4" fontId="1978" fillId="0" borderId="0" xfId="0" quotePrefix="false" applyFont="true" applyNumberFormat="true">
      <alignment horizontal="center" vertical="center"/>
    </xf>
    <xf numFmtId="164" fontId="1979" fillId="0" borderId="0" xfId="0" quotePrefix="false" applyFont="true" applyNumberFormat="true">
      <alignment horizontal="center" vertical="center"/>
    </xf>
    <xf numFmtId="164" fontId="1980" fillId="0" borderId="0" xfId="0" quotePrefix="false" applyFont="true" applyNumberFormat="true">
      <alignment horizontal="center" vertical="center"/>
    </xf>
    <xf numFmtId="165" fontId="1981" fillId="0" borderId="0" xfId="0" quotePrefix="false" applyFont="true" applyNumberFormat="true">
      <alignment horizontal="center" vertical="center"/>
    </xf>
    <xf numFmtId="164" fontId="1982" fillId="0" borderId="0" xfId="0" quotePrefix="false" applyFont="true" applyNumberFormat="true">
      <alignment horizontal="center" vertical="center"/>
    </xf>
    <xf numFmtId="164" fontId="1983" fillId="0" borderId="0" xfId="0" quotePrefix="false" applyFont="true" applyNumberFormat="true">
      <alignment horizontal="center" vertical="center" wrapText="true"/>
    </xf>
    <xf numFmtId="4" fontId="1984" fillId="0" borderId="0" xfId="0" quotePrefix="false" applyFont="true" applyNumberFormat="true">
      <alignment horizontal="center" vertical="center"/>
    </xf>
    <xf numFmtId="164" fontId="1985" fillId="0" borderId="0" xfId="0" quotePrefix="false" applyFont="true" applyNumberFormat="true">
      <alignment horizontal="center" vertical="center"/>
    </xf>
    <xf numFmtId="0" fontId="1986" fillId="0" borderId="0" xfId="0" quotePrefix="false" applyFont="true">
      <alignment horizontal="center" vertical="center" wrapText="true"/>
    </xf>
    <xf numFmtId="4" fontId="1987" fillId="0" borderId="0" xfId="0" quotePrefix="false" applyFont="true" applyNumberFormat="true">
      <alignment horizontal="center" vertical="center"/>
    </xf>
    <xf numFmtId="164" fontId="1988" fillId="0" borderId="0" xfId="0" quotePrefix="false" applyFont="true" applyNumberFormat="true">
      <alignment horizontal="center" vertical="center"/>
    </xf>
    <xf numFmtId="164" fontId="1989" fillId="0" borderId="0" xfId="0" quotePrefix="false" applyFont="true" applyNumberFormat="true">
      <alignment horizontal="center" vertical="center"/>
    </xf>
    <xf numFmtId="165" fontId="1990" fillId="0" borderId="0" xfId="0" quotePrefix="false" applyFont="true" applyNumberFormat="true">
      <alignment horizontal="center" vertical="center"/>
    </xf>
    <xf numFmtId="164" fontId="1991" fillId="0" borderId="0" xfId="0" quotePrefix="false" applyFont="true" applyNumberFormat="true">
      <alignment horizontal="center" vertical="center"/>
    </xf>
    <xf numFmtId="164" fontId="1992" fillId="0" borderId="0" xfId="0" quotePrefix="false" applyFont="true" applyNumberFormat="true">
      <alignment horizontal="center" vertical="center" wrapText="true"/>
    </xf>
    <xf numFmtId="4" fontId="1993" fillId="0" borderId="0" xfId="0" quotePrefix="false" applyFont="true" applyNumberFormat="true">
      <alignment horizontal="center" vertical="center"/>
    </xf>
    <xf numFmtId="164" fontId="1994" fillId="0" borderId="0" xfId="0" quotePrefix="false" applyFont="true" applyNumberFormat="true">
      <alignment horizontal="center" vertical="center"/>
    </xf>
    <xf numFmtId="164" fontId="1995" fillId="0" borderId="0" xfId="0" quotePrefix="false" applyFont="true" applyNumberFormat="true">
      <alignment horizontal="center" vertical="center" wrapText="true"/>
    </xf>
    <xf numFmtId="0" fontId="199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99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997" fillId="0" borderId="0" xfId="0" quotePrefix="false" applyFont="true">
      <alignment horizontal="center" vertical="center" wrapText="true"/>
    </xf>
    <xf numFmtId="4" fontId="1998" fillId="0" borderId="0" xfId="0" quotePrefix="false" applyFont="true" applyNumberFormat="true">
      <alignment horizontal="center" vertical="center"/>
    </xf>
    <xf numFmtId="164" fontId="1999" fillId="0" borderId="0" xfId="0" quotePrefix="false" applyFont="true" applyNumberFormat="true">
      <alignment horizontal="center" vertical="center"/>
    </xf>
    <xf numFmtId="164" fontId="2000" fillId="0" borderId="0" xfId="0" quotePrefix="false" applyFont="true" applyNumberFormat="true">
      <alignment horizontal="center" vertical="center"/>
    </xf>
    <xf numFmtId="165" fontId="2001" fillId="0" borderId="0" xfId="0" quotePrefix="false" applyFont="true" applyNumberFormat="true">
      <alignment horizontal="center" vertical="center"/>
    </xf>
    <xf numFmtId="164" fontId="2002" fillId="0" borderId="0" xfId="0" quotePrefix="false" applyFont="true" applyNumberFormat="true">
      <alignment horizontal="center" vertical="center"/>
    </xf>
    <xf numFmtId="164" fontId="2003" fillId="0" borderId="0" xfId="0" quotePrefix="false" applyFont="true" applyNumberFormat="true">
      <alignment horizontal="center" vertical="center" wrapText="true"/>
    </xf>
    <xf numFmtId="4" fontId="2004" fillId="0" borderId="0" xfId="0" quotePrefix="false" applyFont="true" applyNumberFormat="true">
      <alignment horizontal="center" vertical="center"/>
    </xf>
    <xf numFmtId="164" fontId="2005" fillId="0" borderId="0" xfId="0" quotePrefix="false" applyFont="true" applyNumberFormat="true">
      <alignment horizontal="center" vertical="center"/>
    </xf>
    <xf numFmtId="0" fontId="2006" fillId="0" borderId="0" xfId="0" quotePrefix="false" applyFont="true">
      <alignment horizontal="center" vertical="center" wrapText="true"/>
    </xf>
    <xf numFmtId="4" fontId="2007" fillId="0" borderId="0" xfId="0" quotePrefix="false" applyFont="true" applyNumberFormat="true">
      <alignment horizontal="center" vertical="center"/>
    </xf>
    <xf numFmtId="164" fontId="2008" fillId="0" borderId="0" xfId="0" quotePrefix="false" applyFont="true" applyNumberFormat="true">
      <alignment horizontal="center" vertical="center"/>
    </xf>
    <xf numFmtId="164" fontId="2009" fillId="0" borderId="0" xfId="0" quotePrefix="false" applyFont="true" applyNumberFormat="true">
      <alignment horizontal="center" vertical="center"/>
    </xf>
    <xf numFmtId="165" fontId="2010" fillId="0" borderId="0" xfId="0" quotePrefix="false" applyFont="true" applyNumberFormat="true">
      <alignment horizontal="center" vertical="center"/>
    </xf>
    <xf numFmtId="164" fontId="2011" fillId="0" borderId="0" xfId="0" quotePrefix="false" applyFont="true" applyNumberFormat="true">
      <alignment horizontal="center" vertical="center"/>
    </xf>
    <xf numFmtId="164" fontId="2012" fillId="0" borderId="0" xfId="0" quotePrefix="false" applyFont="true" applyNumberFormat="true">
      <alignment horizontal="center" vertical="center" wrapText="true"/>
    </xf>
    <xf numFmtId="4" fontId="2013" fillId="0" borderId="0" xfId="0" quotePrefix="false" applyFont="true" applyNumberFormat="true">
      <alignment horizontal="center" vertical="center"/>
    </xf>
    <xf numFmtId="164" fontId="2014" fillId="0" borderId="0" xfId="0" quotePrefix="false" applyFont="true" applyNumberFormat="true">
      <alignment horizontal="center" vertical="center"/>
    </xf>
    <xf numFmtId="0" fontId="2015" fillId="0" borderId="0" xfId="0" quotePrefix="false" applyFont="true">
      <alignment horizontal="center" vertical="center" wrapText="true"/>
    </xf>
    <xf numFmtId="4" fontId="2016" fillId="0" borderId="0" xfId="0" quotePrefix="false" applyFont="true" applyNumberFormat="true">
      <alignment horizontal="center" vertical="center"/>
    </xf>
    <xf numFmtId="164" fontId="2017" fillId="0" borderId="0" xfId="0" quotePrefix="false" applyFont="true" applyNumberFormat="true">
      <alignment horizontal="center" vertical="center"/>
    </xf>
    <xf numFmtId="164" fontId="2018" fillId="0" borderId="0" xfId="0" quotePrefix="false" applyFont="true" applyNumberFormat="true">
      <alignment horizontal="center" vertical="center"/>
    </xf>
    <xf numFmtId="165" fontId="2019" fillId="0" borderId="0" xfId="0" quotePrefix="false" applyFont="true" applyNumberFormat="true">
      <alignment horizontal="center" vertical="center"/>
    </xf>
    <xf numFmtId="164" fontId="2020" fillId="0" borderId="0" xfId="0" quotePrefix="false" applyFont="true" applyNumberFormat="true">
      <alignment horizontal="center" vertical="center"/>
    </xf>
    <xf numFmtId="164" fontId="2021" fillId="0" borderId="0" xfId="0" quotePrefix="false" applyFont="true" applyNumberFormat="true">
      <alignment horizontal="center" vertical="center" wrapText="true"/>
    </xf>
    <xf numFmtId="4" fontId="2022" fillId="0" borderId="0" xfId="0" quotePrefix="false" applyFont="true" applyNumberFormat="true">
      <alignment horizontal="center" vertical="center"/>
    </xf>
    <xf numFmtId="164" fontId="2023" fillId="0" borderId="0" xfId="0" quotePrefix="false" applyFont="true" applyNumberFormat="true">
      <alignment horizontal="center" vertical="center"/>
    </xf>
    <xf numFmtId="0" fontId="2024" fillId="0" borderId="0" xfId="0" quotePrefix="false" applyFont="true">
      <alignment horizontal="center" vertical="center" wrapText="true"/>
    </xf>
    <xf numFmtId="4" fontId="2025" fillId="0" borderId="0" xfId="0" quotePrefix="false" applyFont="true" applyNumberFormat="true">
      <alignment horizontal="center" vertical="center"/>
    </xf>
    <xf numFmtId="164" fontId="2026" fillId="0" borderId="0" xfId="0" quotePrefix="false" applyFont="true" applyNumberFormat="true">
      <alignment horizontal="center" vertical="center"/>
    </xf>
    <xf numFmtId="164" fontId="2027" fillId="0" borderId="0" xfId="0" quotePrefix="false" applyFont="true" applyNumberFormat="true">
      <alignment horizontal="center" vertical="center"/>
    </xf>
    <xf numFmtId="165" fontId="2028" fillId="0" borderId="0" xfId="0" quotePrefix="false" applyFont="true" applyNumberFormat="true">
      <alignment horizontal="center" vertical="center"/>
    </xf>
    <xf numFmtId="164" fontId="2029" fillId="0" borderId="0" xfId="0" quotePrefix="false" applyFont="true" applyNumberFormat="true">
      <alignment horizontal="center" vertical="center"/>
    </xf>
    <xf numFmtId="164" fontId="2030" fillId="0" borderId="0" xfId="0" quotePrefix="false" applyFont="true" applyNumberFormat="true">
      <alignment horizontal="center" vertical="center" wrapText="true"/>
    </xf>
    <xf numFmtId="4" fontId="2031" fillId="0" borderId="0" xfId="0" quotePrefix="false" applyFont="true" applyNumberFormat="true">
      <alignment horizontal="center" vertical="center"/>
    </xf>
    <xf numFmtId="164" fontId="2032" fillId="0" borderId="0" xfId="0" quotePrefix="false" applyFont="true" applyNumberFormat="true">
      <alignment horizontal="center" vertical="center"/>
    </xf>
    <xf numFmtId="0" fontId="2033" fillId="0" borderId="0" xfId="0" quotePrefix="false" applyFont="true">
      <alignment horizontal="center" vertical="center" wrapText="true"/>
    </xf>
    <xf numFmtId="4" fontId="2034" fillId="0" borderId="0" xfId="0" quotePrefix="false" applyFont="true" applyNumberFormat="true">
      <alignment horizontal="center" vertical="center"/>
    </xf>
    <xf numFmtId="164" fontId="2035" fillId="0" borderId="0" xfId="0" quotePrefix="false" applyFont="true" applyNumberFormat="true">
      <alignment horizontal="center" vertical="center"/>
    </xf>
    <xf numFmtId="164" fontId="2036" fillId="0" borderId="0" xfId="0" quotePrefix="false" applyFont="true" applyNumberFormat="true">
      <alignment horizontal="center" vertical="center"/>
    </xf>
    <xf numFmtId="165" fontId="2037" fillId="0" borderId="0" xfId="0" quotePrefix="false" applyFont="true" applyNumberFormat="true">
      <alignment horizontal="center" vertical="center"/>
    </xf>
    <xf numFmtId="164" fontId="2038" fillId="0" borderId="0" xfId="0" quotePrefix="false" applyFont="true" applyNumberFormat="true">
      <alignment horizontal="center" vertical="center"/>
    </xf>
    <xf numFmtId="164" fontId="2039" fillId="0" borderId="0" xfId="0" quotePrefix="false" applyFont="true" applyNumberFormat="true">
      <alignment horizontal="center" vertical="center" wrapText="true"/>
    </xf>
    <xf numFmtId="4" fontId="2040" fillId="0" borderId="0" xfId="0" quotePrefix="false" applyFont="true" applyNumberFormat="true">
      <alignment horizontal="center" vertical="center"/>
    </xf>
    <xf numFmtId="164" fontId="2041" fillId="0" borderId="0" xfId="0" quotePrefix="false" applyFont="true" applyNumberFormat="true">
      <alignment horizontal="center" vertical="center"/>
    </xf>
    <xf numFmtId="164" fontId="2042" fillId="0" borderId="0" xfId="0" quotePrefix="false" applyFont="true" applyNumberFormat="true">
      <alignment horizontal="center" vertical="center"/>
    </xf>
    <xf numFmtId="0" fontId="2043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2043" fillId="6" borderId="4" xfId="0" applyBorder="true" applyNumberFormat="true" applyFill="true" applyFont="true">
      <alignment horizontal="center" vertical="center" indent="0" textRotation="0" wrapText="false"/>
      <protection hidden="false" locked="true"/>
    </xf>
    <xf numFmtId="164" fontId="2044" fillId="0" borderId="0" xfId="0" quotePrefix="false" applyFont="true" applyNumberFormat="true">
      <alignment horizontal="center" vertical="center"/>
    </xf>
    <xf numFmtId="0" fontId="204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2045" fillId="6" borderId="4" xfId="0" applyBorder="true" applyNumberFormat="true" applyFill="true" applyFont="true">
      <alignment horizontal="center" vertical="center" indent="0" textRotation="0" wrapText="false"/>
      <protection hidden="false" locked="true"/>
    </xf>
    <xf numFmtId="0" fontId="2046" fillId="3" borderId="0" xfId="0" applyFill="true" applyFont="true" quotePrefix="false">
      <alignment horizontal="center"/>
    </xf>
    <xf numFmtId="0" fontId="2047" fillId="0" borderId="0" xfId="0" quotePrefix="false" applyFont="true">
      <alignment horizontal="center" vertical="center"/>
    </xf>
    <xf numFmtId="0" fontId="2048" fillId="0" borderId="0" xfId="0" quotePrefix="false" applyFont="true">
      <alignment horizontal="center" vertical="center" wrapText="true"/>
    </xf>
    <xf numFmtId="0" fontId="2049" fillId="0" borderId="0" xfId="0" quotePrefix="false" applyFont="true">
      <alignment horizontal="center" vertical="center" wrapText="true"/>
    </xf>
    <xf numFmtId="0" fontId="2050" fillId="0" borderId="0" xfId="0" quotePrefix="false" applyFont="true">
      <alignment horizontal="center" vertical="center" wrapText="true"/>
    </xf>
    <xf numFmtId="0" fontId="2051" fillId="0" borderId="0" xfId="0" quotePrefix="false" applyFont="true">
      <alignment horizontal="center" vertical="center" wrapText="true"/>
    </xf>
    <xf numFmtId="0" fontId="2052" fillId="0" borderId="0" xfId="0" quotePrefix="false" applyFont="true">
      <alignment horizontal="center" vertical="center" wrapText="true"/>
    </xf>
    <xf numFmtId="0" fontId="2053" fillId="0" borderId="0" xfId="0" quotePrefix="false" applyFont="true">
      <alignment horizontal="center" vertical="center" wrapText="true"/>
    </xf>
    <xf numFmtId="0" fontId="2054" fillId="0" borderId="0" xfId="0" quotePrefix="false" applyFont="true">
      <alignment horizontal="center" vertical="center" wrapText="true"/>
    </xf>
    <xf numFmtId="0" fontId="2055" fillId="0" borderId="0" xfId="0" quotePrefix="false" applyFont="true">
      <alignment horizontal="center" vertical="center" wrapText="true"/>
    </xf>
    <xf numFmtId="0" fontId="2056" fillId="0" borderId="0" xfId="0" quotePrefix="false" applyFont="true">
      <alignment horizontal="center" vertical="center" wrapText="true"/>
    </xf>
    <xf numFmtId="0" fontId="2057" fillId="0" borderId="0" xfId="0" quotePrefix="false" applyFont="true">
      <alignment horizontal="center" vertical="center" wrapText="true"/>
    </xf>
    <xf numFmtId="0" fontId="2058" fillId="0" borderId="0" xfId="0" quotePrefix="false" applyFont="true">
      <alignment horizontal="center" vertical="center" wrapText="true"/>
    </xf>
    <xf numFmtId="0" fontId="2059" fillId="0" borderId="0" xfId="0" quotePrefix="false" applyFont="true">
      <alignment horizontal="center" vertical="center" wrapText="true"/>
    </xf>
    <xf numFmtId="0" fontId="2060" fillId="0" borderId="0" xfId="0" quotePrefix="false" applyFont="true">
      <alignment horizontal="center" vertical="center" wrapText="true"/>
    </xf>
    <xf numFmtId="0" fontId="2061" fillId="0" borderId="0" xfId="0" quotePrefix="false" applyFont="true">
      <alignment horizontal="center" vertical="center" wrapText="true"/>
    </xf>
    <xf numFmtId="0" fontId="2062" fillId="0" borderId="0" xfId="0" quotePrefix="false" applyFont="true">
      <alignment horizontal="center" vertical="center" wrapText="true"/>
    </xf>
    <xf numFmtId="0" fontId="2063" fillId="0" borderId="0" xfId="0" quotePrefix="false" applyFont="true">
      <alignment horizontal="center" vertical="center" wrapText="true"/>
    </xf>
    <xf numFmtId="0" fontId="2064" fillId="0" borderId="0" xfId="0" quotePrefix="false" applyFont="true">
      <alignment horizontal="center" vertical="center" wrapText="true"/>
    </xf>
    <xf numFmtId="0" fontId="2065" fillId="0" borderId="0" xfId="0" quotePrefix="false" applyFont="true">
      <alignment horizontal="center" vertical="center" wrapText="true"/>
    </xf>
    <xf numFmtId="0" fontId="2066" fillId="0" borderId="0" xfId="0" quotePrefix="false" applyFont="true">
      <alignment horizontal="center" vertical="center" wrapText="true"/>
    </xf>
    <xf numFmtId="0" fontId="2067" fillId="0" borderId="0" xfId="0" quotePrefix="false" applyFont="true">
      <alignment horizontal="center" vertical="center" wrapText="true"/>
    </xf>
    <xf numFmtId="0" fontId="2068" fillId="0" borderId="0" xfId="0" quotePrefix="false" applyFont="true">
      <alignment horizontal="center" vertical="center" wrapText="true"/>
    </xf>
    <xf numFmtId="0" fontId="2069" fillId="0" borderId="0" xfId="0" quotePrefix="false" applyFont="true">
      <alignment horizontal="center" vertical="center" wrapText="true"/>
    </xf>
    <xf numFmtId="0" fontId="2070" fillId="0" borderId="0" xfId="0" quotePrefix="false" applyFont="true">
      <alignment horizontal="center" vertical="center" wrapText="true"/>
    </xf>
    <xf numFmtId="0" fontId="2071" fillId="0" borderId="0" xfId="0" quotePrefix="false" applyFont="true">
      <alignment horizontal="center" vertical="center" wrapText="true"/>
    </xf>
    <xf numFmtId="0" fontId="2072" fillId="0" borderId="0" xfId="0" quotePrefix="false" applyFont="true">
      <alignment horizontal="center" vertical="center" wrapText="true"/>
    </xf>
    <xf numFmtId="0" fontId="2073" fillId="0" borderId="0" xfId="0" quotePrefix="false" applyFont="true">
      <alignment horizontal="center" vertical="center" wrapText="true"/>
    </xf>
    <xf numFmtId="0" fontId="2074" fillId="0" borderId="0" xfId="0" quotePrefix="false" applyFont="true">
      <alignment horizontal="center" vertical="center" wrapText="true"/>
    </xf>
    <xf numFmtId="0" fontId="2075" fillId="0" borderId="0" xfId="0" quotePrefix="false" applyFont="true">
      <alignment horizontal="center" vertical="center" wrapText="true"/>
    </xf>
    <xf numFmtId="0" fontId="2076" fillId="0" borderId="0" xfId="0" quotePrefix="false" applyFont="true">
      <alignment horizontal="center" vertical="center" wrapText="true"/>
    </xf>
    <xf numFmtId="0" fontId="2077" fillId="0" borderId="0" xfId="0" quotePrefix="false" applyFont="true">
      <alignment horizontal="center" vertical="center" wrapText="true"/>
    </xf>
    <xf numFmtId="0" fontId="2078" fillId="0" borderId="0" xfId="0" quotePrefix="false" applyFont="true">
      <alignment horizontal="center" vertical="center" wrapText="true"/>
    </xf>
    <xf numFmtId="0" fontId="2079" fillId="0" borderId="0" xfId="0" quotePrefix="false" applyFont="true">
      <alignment horizontal="center" vertical="center" wrapText="true"/>
    </xf>
    <xf numFmtId="0" fontId="2080" fillId="0" borderId="0" xfId="0" quotePrefix="false" applyFont="true">
      <alignment horizontal="center" vertical="center" wrapText="true"/>
    </xf>
    <xf numFmtId="0" fontId="2081" fillId="0" borderId="0" xfId="0" quotePrefix="false" applyFont="true">
      <alignment horizontal="center" vertical="center" wrapText="true"/>
    </xf>
    <xf numFmtId="0" fontId="2082" fillId="0" borderId="0" xfId="0" quotePrefix="false" applyFont="true">
      <alignment horizontal="center" vertical="center" wrapText="true"/>
    </xf>
    <xf numFmtId="0" fontId="2083" fillId="0" borderId="0" xfId="0" quotePrefix="false" applyFont="true">
      <alignment horizontal="center" vertical="center" wrapText="true"/>
    </xf>
    <xf numFmtId="0" fontId="2084" fillId="0" borderId="0" xfId="0" quotePrefix="false" applyFont="true">
      <alignment horizontal="center" vertical="center" wrapText="true"/>
    </xf>
    <xf numFmtId="0" fontId="2085" fillId="0" borderId="0" xfId="0" quotePrefix="false" applyFont="true">
      <alignment horizontal="center" vertical="center" wrapText="tru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263"/>
  <sheetViews>
    <sheetView workbookViewId="0" tabSelected="true"/>
  </sheetViews>
  <sheetFormatPr defaultRowHeight="15.0"/>
  <cols>
    <col min="1" max="1" width="15.0" customWidth="true"/>
    <col min="2" max="2" width="25.0" customWidth="true"/>
    <col min="3" max="3" width="12.0" customWidth="true"/>
    <col min="4" max="4" width="12.0" customWidth="true"/>
    <col min="5" max="5" width="70.0" customWidth="true"/>
    <col min="6" max="6" width="20.0" customWidth="true"/>
    <col min="7" max="7" width="10.0" customWidth="true"/>
    <col min="8" max="8" width="25.0" customWidth="true"/>
    <col min="9" max="9" width="15.0" customWidth="true"/>
    <col min="10" max="10" width="13.0" customWidth="true"/>
    <col min="11" max="11" width="35.0" customWidth="true"/>
    <col min="12" max="12" width="35.0" customWidth="true"/>
    <col min="13" max="13" width="20.0" customWidth="true"/>
    <col min="14" max="14" width="15.0" customWidth="true"/>
    <col min="15" max="15" width="50.0" customWidth="true"/>
    <col min="16" max="16" width="20.0" customWidth="true"/>
    <col min="17" max="17" width="50.0" customWidth="true"/>
    <col min="18" max="18" width="15.0" customWidth="true"/>
    <col min="19" max="19" width="15.0" customWidth="true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5.0" customHeight="true">
      <c r="A2" s="4" t="s">
        <v>19</v>
      </c>
      <c r="B2" s="4" t="s">
        <v>20</v>
      </c>
      <c r="C2" s="4" t="s">
        <v>21</v>
      </c>
      <c r="D2" s="4" t="s">
        <v>21</v>
      </c>
      <c r="E2" s="4" t="s">
        <v>22</v>
      </c>
      <c r="F2" s="4" t="s">
        <v>21</v>
      </c>
      <c r="G2" s="4" t="s">
        <v>21</v>
      </c>
      <c r="H2" s="4" t="s">
        <v>21</v>
      </c>
      <c r="I2" s="4" t="s">
        <v>21</v>
      </c>
      <c r="J2" s="4" t="s">
        <v>21</v>
      </c>
      <c r="K2" s="4" t="s">
        <v>21</v>
      </c>
      <c r="L2" s="5" t="n">
        <f>ROUND(L3,2)</f>
        <v>99658.53</v>
      </c>
      <c r="M2" s="4" t="s">
        <v>21</v>
      </c>
      <c r="N2" s="4" t="s">
        <v>21</v>
      </c>
      <c r="O2" s="4" t="s">
        <v>21</v>
      </c>
      <c r="P2" s="4" t="s">
        <v>21</v>
      </c>
      <c r="Q2" s="4" t="s">
        <v>21</v>
      </c>
      <c r="R2" s="4" t="s">
        <v>21</v>
      </c>
      <c r="S2" s="4" t="s">
        <v>21</v>
      </c>
    </row>
    <row r="3" ht="45.0" customHeight="true">
      <c r="A3" s="6" t="s">
        <v>23</v>
      </c>
      <c r="B3" s="6" t="s">
        <v>24</v>
      </c>
      <c r="C3" s="6" t="s">
        <v>25</v>
      </c>
      <c r="D3" s="6" t="s">
        <v>26</v>
      </c>
      <c r="E3" s="6" t="s">
        <v>22</v>
      </c>
      <c r="F3" s="7" t="n">
        <f>R3+R4+R5+R6+R7+R8+R9+R10+R11+R12+R13+R14</f>
        <v>1.0000000000000002</v>
      </c>
      <c r="G3" s="6" t="s">
        <v>27</v>
      </c>
      <c r="H3" s="8" t="n">
        <v>80369.76</v>
      </c>
      <c r="I3" s="9" t="n">
        <v>80369.76</v>
      </c>
      <c r="J3" s="10" t="n">
        <v>0.24</v>
      </c>
      <c r="K3" s="11" t="n">
        <f>ROUND(I3,2)+(ROUND(I3,2)*J3)</f>
        <v>99658.5024</v>
      </c>
      <c r="L3" s="12" t="n">
        <f>ROUND(S3,2)+ROUND(S4,2)+ROUND(S5,2)+ROUND(S6,2)+ROUND(S7,2)+ROUND(S8,2)+ROUND(S9,2)+ROUND(S10,2)+ROUND(S11,2)+ROUND(S12,2)+ROUND(S13,2)+ROUND(S14,2)</f>
        <v>99658.53</v>
      </c>
      <c r="M3" s="6" t="s">
        <v>21</v>
      </c>
      <c r="N3" s="6" t="s">
        <v>20</v>
      </c>
      <c r="O3" s="6" t="s">
        <v>28</v>
      </c>
      <c r="P3" s="6" t="s">
        <v>20</v>
      </c>
      <c r="Q3" s="6" t="s">
        <v>29</v>
      </c>
      <c r="R3" s="13" t="n">
        <v>0.02</v>
      </c>
      <c r="S3" s="14" t="n">
        <f>ROUND(K3,2)*R3</f>
        <v>1993.17</v>
      </c>
    </row>
    <row r="4" ht="45.0" customHeight="true">
      <c r="P4" s="6" t="s">
        <v>30</v>
      </c>
      <c r="Q4" s="6" t="s">
        <v>31</v>
      </c>
      <c r="R4" s="15" t="n">
        <v>0.09</v>
      </c>
      <c r="S4" s="16" t="n">
        <f>ROUND(K3,2)*R4</f>
        <v>8969.265</v>
      </c>
    </row>
    <row r="5" ht="45.0" customHeight="true">
      <c r="P5" s="6" t="s">
        <v>32</v>
      </c>
      <c r="Q5" s="6" t="s">
        <v>33</v>
      </c>
      <c r="R5" s="17" t="n">
        <v>0.12</v>
      </c>
      <c r="S5" s="18" t="n">
        <f>ROUND(K3,2)*R5</f>
        <v>11959.02</v>
      </c>
    </row>
    <row r="6" ht="45.0" customHeight="true">
      <c r="P6" s="6" t="s">
        <v>34</v>
      </c>
      <c r="Q6" s="6" t="s">
        <v>35</v>
      </c>
      <c r="R6" s="19" t="n">
        <v>0.04</v>
      </c>
      <c r="S6" s="20" t="n">
        <f>ROUND(K3,2)*R6</f>
        <v>3986.34</v>
      </c>
    </row>
    <row r="7" ht="45.0" customHeight="true">
      <c r="P7" s="6" t="s">
        <v>36</v>
      </c>
      <c r="Q7" s="6" t="s">
        <v>37</v>
      </c>
      <c r="R7" s="21" t="n">
        <v>0.11</v>
      </c>
      <c r="S7" s="22" t="n">
        <f>ROUND(K3,2)*R7</f>
        <v>10962.435</v>
      </c>
    </row>
    <row r="8" ht="45.0" customHeight="true">
      <c r="P8" s="6" t="s">
        <v>38</v>
      </c>
      <c r="Q8" s="6" t="s">
        <v>39</v>
      </c>
      <c r="R8" s="23" t="n">
        <v>0.09</v>
      </c>
      <c r="S8" s="24" t="n">
        <f>ROUND(K3,2)*R8</f>
        <v>8969.265</v>
      </c>
    </row>
    <row r="9" ht="45.0" customHeight="true">
      <c r="P9" s="6" t="s">
        <v>40</v>
      </c>
      <c r="Q9" s="6" t="s">
        <v>41</v>
      </c>
      <c r="R9" s="25" t="n">
        <v>0.16</v>
      </c>
      <c r="S9" s="26" t="n">
        <f>ROUND(K3,2)*R9</f>
        <v>15945.36</v>
      </c>
    </row>
    <row r="10" ht="45.0" customHeight="true">
      <c r="P10" s="6" t="s">
        <v>42</v>
      </c>
      <c r="Q10" s="6" t="s">
        <v>43</v>
      </c>
      <c r="R10" s="27" t="n">
        <v>0.14</v>
      </c>
      <c r="S10" s="28" t="n">
        <f>ROUND(K3,2)*R10</f>
        <v>13952.19</v>
      </c>
    </row>
    <row r="11" ht="45.0" customHeight="true">
      <c r="P11" s="6" t="s">
        <v>44</v>
      </c>
      <c r="Q11" s="6" t="s">
        <v>45</v>
      </c>
      <c r="R11" s="29" t="n">
        <v>0.06</v>
      </c>
      <c r="S11" s="30" t="n">
        <f>ROUND(K3,2)*R11</f>
        <v>5979.51</v>
      </c>
    </row>
    <row r="12" ht="45.0" customHeight="true">
      <c r="P12" s="6" t="s">
        <v>46</v>
      </c>
      <c r="Q12" s="6" t="s">
        <v>47</v>
      </c>
      <c r="R12" s="31" t="n">
        <v>0.07</v>
      </c>
      <c r="S12" s="32" t="n">
        <f>ROUND(K3,2)*R12</f>
        <v>6976.095</v>
      </c>
    </row>
    <row r="13" ht="45.0" customHeight="true">
      <c r="P13" s="6" t="s">
        <v>48</v>
      </c>
      <c r="Q13" s="6" t="s">
        <v>49</v>
      </c>
      <c r="R13" s="33" t="n">
        <v>0.03</v>
      </c>
      <c r="S13" s="34" t="n">
        <f>ROUND(K3,2)*R13</f>
        <v>2989.755</v>
      </c>
    </row>
    <row r="14" ht="45.0" customHeight="true">
      <c r="P14" s="6" t="s">
        <v>50</v>
      </c>
      <c r="Q14" s="6" t="s">
        <v>51</v>
      </c>
      <c r="R14" s="35" t="n">
        <v>0.07</v>
      </c>
      <c r="S14" s="36" t="n">
        <f>ROUND(K3,2)*R14</f>
        <v>6976.095</v>
      </c>
    </row>
    <row r="15" ht="45.0" customHeight="true">
      <c r="A15" s="38" t="s">
        <v>19</v>
      </c>
      <c r="B15" s="38" t="s">
        <v>30</v>
      </c>
      <c r="C15" s="38" t="s">
        <v>21</v>
      </c>
      <c r="D15" s="38" t="s">
        <v>21</v>
      </c>
      <c r="E15" s="38" t="s">
        <v>29</v>
      </c>
      <c r="F15" s="38" t="s">
        <v>21</v>
      </c>
      <c r="G15" s="38" t="s">
        <v>21</v>
      </c>
      <c r="H15" s="38" t="s">
        <v>21</v>
      </c>
      <c r="I15" s="38" t="s">
        <v>21</v>
      </c>
      <c r="J15" s="38" t="s">
        <v>21</v>
      </c>
      <c r="K15" s="38" t="s">
        <v>21</v>
      </c>
      <c r="L15" s="39" t="n">
        <f>ROUND(L16,2)+ROUND(L17,2)+ROUND(L18,2)</f>
        <v>57669.71</v>
      </c>
      <c r="M15" s="38" t="s">
        <v>21</v>
      </c>
      <c r="N15" s="38" t="s">
        <v>21</v>
      </c>
      <c r="O15" s="38" t="s">
        <v>21</v>
      </c>
      <c r="P15" s="38" t="s">
        <v>21</v>
      </c>
      <c r="Q15" s="38" t="s">
        <v>21</v>
      </c>
      <c r="R15" s="38" t="s">
        <v>21</v>
      </c>
      <c r="S15" s="38" t="s">
        <v>21</v>
      </c>
    </row>
    <row r="16" ht="45.0" customHeight="true">
      <c r="A16" s="40" t="s">
        <v>23</v>
      </c>
      <c r="B16" s="40" t="s">
        <v>52</v>
      </c>
      <c r="C16" s="40" t="s">
        <v>25</v>
      </c>
      <c r="D16" s="40" t="s">
        <v>53</v>
      </c>
      <c r="E16" s="40" t="s">
        <v>54</v>
      </c>
      <c r="F16" s="41" t="n">
        <f>R16</f>
        <v>1.0</v>
      </c>
      <c r="G16" s="40" t="s">
        <v>27</v>
      </c>
      <c r="H16" s="42" t="n">
        <v>11078.04</v>
      </c>
      <c r="I16" s="43" t="n">
        <v>11078.04</v>
      </c>
      <c r="J16" s="44" t="n">
        <v>0.24</v>
      </c>
      <c r="K16" s="45" t="n">
        <f>ROUND(I16,2)+(ROUND(I16,2)*J16)</f>
        <v>13736.769600000001</v>
      </c>
      <c r="L16" s="46" t="n">
        <f>ROUND(S16,2)</f>
        <v>13736.77</v>
      </c>
      <c r="M16" s="40" t="s">
        <v>21</v>
      </c>
      <c r="N16" s="40" t="s">
        <v>30</v>
      </c>
      <c r="O16" s="40" t="s">
        <v>54</v>
      </c>
      <c r="P16" s="40" t="s">
        <v>20</v>
      </c>
      <c r="Q16" s="40" t="s">
        <v>29</v>
      </c>
      <c r="R16" s="47" t="n">
        <v>1.0</v>
      </c>
      <c r="S16" s="48" t="n">
        <f>ROUND(K16,2)*R16</f>
        <v>13736.77</v>
      </c>
    </row>
    <row r="17" ht="45.0" customHeight="true">
      <c r="A17" s="49" t="s">
        <v>23</v>
      </c>
      <c r="B17" s="49" t="s">
        <v>55</v>
      </c>
      <c r="C17" s="49" t="s">
        <v>25</v>
      </c>
      <c r="D17" s="49" t="s">
        <v>56</v>
      </c>
      <c r="E17" s="49" t="s">
        <v>57</v>
      </c>
      <c r="F17" s="50" t="n">
        <f>R17</f>
        <v>1.0</v>
      </c>
      <c r="G17" s="49" t="s">
        <v>27</v>
      </c>
      <c r="H17" s="51" t="n">
        <v>6029.79</v>
      </c>
      <c r="I17" s="52" t="n">
        <v>6029.79</v>
      </c>
      <c r="J17" s="53" t="n">
        <v>0.24</v>
      </c>
      <c r="K17" s="54" t="n">
        <f>ROUND(I17,2)+(ROUND(I17,2)*J17)</f>
        <v>7476.9396</v>
      </c>
      <c r="L17" s="55" t="n">
        <f>ROUND(S17,2)</f>
        <v>7476.94</v>
      </c>
      <c r="M17" s="49" t="s">
        <v>21</v>
      </c>
      <c r="N17" s="49" t="s">
        <v>32</v>
      </c>
      <c r="O17" s="49" t="s">
        <v>58</v>
      </c>
      <c r="P17" s="49" t="s">
        <v>20</v>
      </c>
      <c r="Q17" s="49" t="s">
        <v>29</v>
      </c>
      <c r="R17" s="56" t="n">
        <v>1.0</v>
      </c>
      <c r="S17" s="57" t="n">
        <f>ROUND(K17,2)*R17</f>
        <v>7476.94</v>
      </c>
    </row>
    <row r="18" ht="45.0" customHeight="true">
      <c r="A18" s="58" t="s">
        <v>23</v>
      </c>
      <c r="B18" s="58" t="s">
        <v>59</v>
      </c>
      <c r="C18" s="58" t="s">
        <v>25</v>
      </c>
      <c r="D18" s="58" t="s">
        <v>60</v>
      </c>
      <c r="E18" s="58" t="s">
        <v>61</v>
      </c>
      <c r="F18" s="59" t="n">
        <f>R18+R19+R20+R21+R22+R23+R24+R25+R26+R27+R28+R29</f>
        <v>1.0000000000000002</v>
      </c>
      <c r="G18" s="58" t="s">
        <v>27</v>
      </c>
      <c r="H18" s="60" t="n">
        <v>29400.0</v>
      </c>
      <c r="I18" s="61" t="n">
        <v>29400.0</v>
      </c>
      <c r="J18" s="62" t="n">
        <v>0.24</v>
      </c>
      <c r="K18" s="63" t="n">
        <f>ROUND(I18,2)+(ROUND(I18,2)*J18)</f>
        <v>36456.0</v>
      </c>
      <c r="L18" s="64" t="n">
        <f>ROUND(S18,2)+ROUND(S19,2)+ROUND(S20,2)+ROUND(S21,2)+ROUND(S22,2)+ROUND(S23,2)+ROUND(S24,2)+ROUND(S25,2)+ROUND(S26,2)+ROUND(S27,2)+ROUND(S28,2)+ROUND(S29,2)</f>
        <v>36456.0</v>
      </c>
      <c r="M18" s="58" t="s">
        <v>21</v>
      </c>
      <c r="N18" s="58" t="s">
        <v>30</v>
      </c>
      <c r="O18" s="58" t="s">
        <v>54</v>
      </c>
      <c r="P18" s="58" t="s">
        <v>20</v>
      </c>
      <c r="Q18" s="58" t="s">
        <v>29</v>
      </c>
      <c r="R18" s="65" t="n">
        <v>0.05</v>
      </c>
      <c r="S18" s="66" t="n">
        <f>ROUND(K18,2)*R18</f>
        <v>1822.8000000000002</v>
      </c>
    </row>
    <row r="19" ht="45.0" customHeight="true">
      <c r="P19" s="58" t="s">
        <v>30</v>
      </c>
      <c r="Q19" s="58" t="s">
        <v>31</v>
      </c>
      <c r="R19" s="67" t="n">
        <v>0.09</v>
      </c>
      <c r="S19" s="68" t="n">
        <f>ROUND(K18,2)*R19</f>
        <v>3281.04</v>
      </c>
    </row>
    <row r="20" ht="45.0" customHeight="true">
      <c r="P20" s="58" t="s">
        <v>32</v>
      </c>
      <c r="Q20" s="58" t="s">
        <v>33</v>
      </c>
      <c r="R20" s="69" t="n">
        <v>0.12</v>
      </c>
      <c r="S20" s="70" t="n">
        <f>ROUND(K18,2)*R20</f>
        <v>4374.72</v>
      </c>
    </row>
    <row r="21" ht="45.0" customHeight="true">
      <c r="P21" s="58" t="s">
        <v>34</v>
      </c>
      <c r="Q21" s="58" t="s">
        <v>35</v>
      </c>
      <c r="R21" s="71" t="n">
        <v>0.04</v>
      </c>
      <c r="S21" s="72" t="n">
        <f>ROUND(K18,2)*R21</f>
        <v>1458.24</v>
      </c>
    </row>
    <row r="22" ht="45.0" customHeight="true">
      <c r="P22" s="58" t="s">
        <v>36</v>
      </c>
      <c r="Q22" s="58" t="s">
        <v>37</v>
      </c>
      <c r="R22" s="73" t="n">
        <v>0.11</v>
      </c>
      <c r="S22" s="74" t="n">
        <f>ROUND(K18,2)*R22</f>
        <v>4010.16</v>
      </c>
    </row>
    <row r="23" ht="45.0" customHeight="true">
      <c r="P23" s="58" t="s">
        <v>38</v>
      </c>
      <c r="Q23" s="58" t="s">
        <v>39</v>
      </c>
      <c r="R23" s="75" t="n">
        <v>0.09</v>
      </c>
      <c r="S23" s="76" t="n">
        <f>ROUND(K18,2)*R23</f>
        <v>3281.04</v>
      </c>
    </row>
    <row r="24" ht="45.0" customHeight="true">
      <c r="P24" s="58" t="s">
        <v>40</v>
      </c>
      <c r="Q24" s="58" t="s">
        <v>41</v>
      </c>
      <c r="R24" s="77" t="n">
        <v>0.16</v>
      </c>
      <c r="S24" s="78" t="n">
        <f>ROUND(K18,2)*R24</f>
        <v>5832.96</v>
      </c>
    </row>
    <row r="25" ht="45.0" customHeight="true">
      <c r="P25" s="58" t="s">
        <v>42</v>
      </c>
      <c r="Q25" s="58" t="s">
        <v>43</v>
      </c>
      <c r="R25" s="79" t="n">
        <v>0.14</v>
      </c>
      <c r="S25" s="80" t="n">
        <f>ROUND(K18,2)*R25</f>
        <v>5103.84</v>
      </c>
    </row>
    <row r="26" ht="45.0" customHeight="true">
      <c r="P26" s="58" t="s">
        <v>44</v>
      </c>
      <c r="Q26" s="58" t="s">
        <v>45</v>
      </c>
      <c r="R26" s="81" t="n">
        <v>0.06</v>
      </c>
      <c r="S26" s="82" t="n">
        <f>ROUND(K18,2)*R26</f>
        <v>2187.36</v>
      </c>
    </row>
    <row r="27" ht="45.0" customHeight="true">
      <c r="P27" s="58" t="s">
        <v>46</v>
      </c>
      <c r="Q27" s="58" t="s">
        <v>47</v>
      </c>
      <c r="R27" s="83" t="n">
        <v>0.07</v>
      </c>
      <c r="S27" s="84" t="n">
        <f>ROUND(K18,2)*R27</f>
        <v>2551.92</v>
      </c>
    </row>
    <row r="28" ht="45.0" customHeight="true">
      <c r="P28" s="58" t="s">
        <v>48</v>
      </c>
      <c r="Q28" s="58" t="s">
        <v>49</v>
      </c>
      <c r="R28" s="85" t="n">
        <v>0.03</v>
      </c>
      <c r="S28" s="86" t="n">
        <f>ROUND(K18,2)*R28</f>
        <v>1093.68</v>
      </c>
    </row>
    <row r="29" ht="45.0" customHeight="true">
      <c r="P29" s="58" t="s">
        <v>50</v>
      </c>
      <c r="Q29" s="58" t="s">
        <v>51</v>
      </c>
      <c r="R29" s="87" t="n">
        <v>0.04</v>
      </c>
      <c r="S29" s="88" t="n">
        <f>ROUND(K18,2)*R29</f>
        <v>1458.24</v>
      </c>
    </row>
    <row r="30" ht="45.0" customHeight="true">
      <c r="A30" s="90" t="s">
        <v>19</v>
      </c>
      <c r="B30" s="90" t="s">
        <v>32</v>
      </c>
      <c r="C30" s="90" t="s">
        <v>21</v>
      </c>
      <c r="D30" s="90" t="s">
        <v>21</v>
      </c>
      <c r="E30" s="90" t="s">
        <v>62</v>
      </c>
      <c r="F30" s="90" t="s">
        <v>21</v>
      </c>
      <c r="G30" s="90" t="s">
        <v>21</v>
      </c>
      <c r="H30" s="90" t="s">
        <v>21</v>
      </c>
      <c r="I30" s="90" t="s">
        <v>21</v>
      </c>
      <c r="J30" s="90" t="s">
        <v>21</v>
      </c>
      <c r="K30" s="90" t="s">
        <v>21</v>
      </c>
      <c r="L30" s="91" t="n">
        <f>ROUND(L31,2)+ROUND(L32,2)+ROUND(L33,2)+ROUND(L34,2)+ROUND(L35,2)+ROUND(L36,2)+ROUND(L37,2)+ROUND(L38,2)+ROUND(L39,2)+ROUND(L40,2)+ROUND(L41,2)+ROUND(L42,2)+ROUND(L43,2)+ROUND(L44,2)+ROUND(L45,2)+ROUND(L46,2)+ROUND(L47,2)+ROUND(L48,2)+ROUND(L49,2)+ROUND(L50,2)+ROUND(L51,2)+ROUND(L52,2)+ROUND(L53,2)+ROUND(L54,2)+ROUND(L55,2)+ROUND(L56,2)</f>
        <v>244068.44000000003</v>
      </c>
      <c r="M30" s="90" t="s">
        <v>21</v>
      </c>
      <c r="N30" s="90" t="s">
        <v>21</v>
      </c>
      <c r="O30" s="90" t="s">
        <v>21</v>
      </c>
      <c r="P30" s="90" t="s">
        <v>21</v>
      </c>
      <c r="Q30" s="90" t="s">
        <v>21</v>
      </c>
      <c r="R30" s="90" t="s">
        <v>21</v>
      </c>
      <c r="S30" s="90" t="s">
        <v>21</v>
      </c>
    </row>
    <row r="31" ht="45.0" customHeight="true">
      <c r="A31" s="92" t="s">
        <v>23</v>
      </c>
      <c r="B31" s="92" t="s">
        <v>63</v>
      </c>
      <c r="C31" s="92" t="s">
        <v>64</v>
      </c>
      <c r="D31" s="92" t="s">
        <v>65</v>
      </c>
      <c r="E31" s="92" t="s">
        <v>66</v>
      </c>
      <c r="F31" s="93" t="n">
        <f>R31</f>
        <v>280.0</v>
      </c>
      <c r="G31" s="92" t="s">
        <v>67</v>
      </c>
      <c r="H31" s="94" t="n">
        <v>149.18</v>
      </c>
      <c r="I31" s="95" t="n">
        <v>149.18</v>
      </c>
      <c r="J31" s="96" t="n">
        <v>0.24</v>
      </c>
      <c r="K31" s="97" t="n">
        <f>ROUND(I31,2)+(ROUND(I31,2)*J31)</f>
        <v>184.9832</v>
      </c>
      <c r="L31" s="98" t="n">
        <f>ROUND(S31,2)</f>
        <v>51794.4</v>
      </c>
      <c r="M31" s="92" t="s">
        <v>21</v>
      </c>
      <c r="N31" s="92" t="s">
        <v>34</v>
      </c>
      <c r="O31" s="92" t="s">
        <v>68</v>
      </c>
      <c r="P31" s="92" t="s">
        <v>34</v>
      </c>
      <c r="Q31" s="92" t="s">
        <v>35</v>
      </c>
      <c r="R31" s="99" t="n">
        <v>280.0</v>
      </c>
      <c r="S31" s="100" t="n">
        <f>ROUND(K31,2)*R31</f>
        <v>51794.399999999994</v>
      </c>
    </row>
    <row r="32" ht="45.0" customHeight="true">
      <c r="A32" s="101" t="s">
        <v>23</v>
      </c>
      <c r="B32" s="101" t="s">
        <v>69</v>
      </c>
      <c r="C32" s="101" t="s">
        <v>64</v>
      </c>
      <c r="D32" s="101" t="s">
        <v>70</v>
      </c>
      <c r="E32" s="101" t="s">
        <v>71</v>
      </c>
      <c r="F32" s="102" t="n">
        <f>R32</f>
        <v>48.04</v>
      </c>
      <c r="G32" s="101" t="s">
        <v>72</v>
      </c>
      <c r="H32" s="103" t="n">
        <v>39.21</v>
      </c>
      <c r="I32" s="104" t="n">
        <v>39.21</v>
      </c>
      <c r="J32" s="105" t="n">
        <v>0.24</v>
      </c>
      <c r="K32" s="106" t="n">
        <f>ROUND(I32,2)+(ROUND(I32,2)*J32)</f>
        <v>48.620400000000004</v>
      </c>
      <c r="L32" s="107" t="n">
        <f>ROUND(S32,2)</f>
        <v>2335.7</v>
      </c>
      <c r="M32" s="101" t="s">
        <v>21</v>
      </c>
      <c r="N32" s="101" t="s">
        <v>32</v>
      </c>
      <c r="O32" s="101" t="s">
        <v>58</v>
      </c>
      <c r="P32" s="101" t="s">
        <v>34</v>
      </c>
      <c r="Q32" s="101" t="s">
        <v>35</v>
      </c>
      <c r="R32" s="108" t="n">
        <v>48.04</v>
      </c>
      <c r="S32" s="109" t="n">
        <f>ROUND(K32,2)*R32</f>
        <v>2335.7048</v>
      </c>
    </row>
    <row r="33" ht="45.0" customHeight="true">
      <c r="A33" s="110" t="s">
        <v>23</v>
      </c>
      <c r="B33" s="110" t="s">
        <v>73</v>
      </c>
      <c r="C33" s="110" t="s">
        <v>64</v>
      </c>
      <c r="D33" s="110" t="s">
        <v>74</v>
      </c>
      <c r="E33" s="110" t="s">
        <v>75</v>
      </c>
      <c r="F33" s="111" t="n">
        <f>R33</f>
        <v>56.0</v>
      </c>
      <c r="G33" s="110" t="s">
        <v>27</v>
      </c>
      <c r="H33" s="112" t="n">
        <v>15.72</v>
      </c>
      <c r="I33" s="113" t="n">
        <v>15.72</v>
      </c>
      <c r="J33" s="114" t="n">
        <v>0.24</v>
      </c>
      <c r="K33" s="115" t="n">
        <f>ROUND(I33,2)+(ROUND(I33,2)*J33)</f>
        <v>19.492800000000003</v>
      </c>
      <c r="L33" s="116" t="n">
        <f>ROUND(S33,2)</f>
        <v>1091.44</v>
      </c>
      <c r="M33" s="110" t="s">
        <v>21</v>
      </c>
      <c r="N33" s="110" t="s">
        <v>32</v>
      </c>
      <c r="O33" s="110" t="s">
        <v>58</v>
      </c>
      <c r="P33" s="110" t="s">
        <v>34</v>
      </c>
      <c r="Q33" s="110" t="s">
        <v>35</v>
      </c>
      <c r="R33" s="117" t="n">
        <v>56.0</v>
      </c>
      <c r="S33" s="118" t="n">
        <f>ROUND(K33,2)*R33</f>
        <v>1091.4399999999998</v>
      </c>
    </row>
    <row r="34" ht="45.0" customHeight="true">
      <c r="A34" s="119" t="s">
        <v>23</v>
      </c>
      <c r="B34" s="119" t="s">
        <v>76</v>
      </c>
      <c r="C34" s="119" t="s">
        <v>25</v>
      </c>
      <c r="D34" s="119" t="s">
        <v>77</v>
      </c>
      <c r="E34" s="119" t="s">
        <v>78</v>
      </c>
      <c r="F34" s="120" t="n">
        <f>R34</f>
        <v>30.24</v>
      </c>
      <c r="G34" s="119" t="s">
        <v>79</v>
      </c>
      <c r="H34" s="121" t="n">
        <v>31.76</v>
      </c>
      <c r="I34" s="122" t="n">
        <v>31.76</v>
      </c>
      <c r="J34" s="123" t="n">
        <v>0.24</v>
      </c>
      <c r="K34" s="124" t="n">
        <f>ROUND(I34,2)+(ROUND(I34,2)*J34)</f>
        <v>39.382400000000004</v>
      </c>
      <c r="L34" s="125" t="n">
        <f>ROUND(S34,2)</f>
        <v>1190.85</v>
      </c>
      <c r="M34" s="119" t="s">
        <v>21</v>
      </c>
      <c r="N34" s="119" t="s">
        <v>32</v>
      </c>
      <c r="O34" s="119" t="s">
        <v>58</v>
      </c>
      <c r="P34" s="119" t="s">
        <v>34</v>
      </c>
      <c r="Q34" s="119" t="s">
        <v>35</v>
      </c>
      <c r="R34" s="126" t="n">
        <v>30.24</v>
      </c>
      <c r="S34" s="127" t="n">
        <f>ROUND(K34,2)*R34</f>
        <v>1190.8512</v>
      </c>
    </row>
    <row r="35" ht="45.0" customHeight="true">
      <c r="A35" s="128" t="s">
        <v>23</v>
      </c>
      <c r="B35" s="128" t="s">
        <v>80</v>
      </c>
      <c r="C35" s="128" t="s">
        <v>64</v>
      </c>
      <c r="D35" s="128" t="s">
        <v>81</v>
      </c>
      <c r="E35" s="128" t="s">
        <v>82</v>
      </c>
      <c r="F35" s="129" t="n">
        <f>R35</f>
        <v>30.24</v>
      </c>
      <c r="G35" s="128" t="s">
        <v>79</v>
      </c>
      <c r="H35" s="130" t="n">
        <v>44.86</v>
      </c>
      <c r="I35" s="131" t="n">
        <v>44.86</v>
      </c>
      <c r="J35" s="132" t="n">
        <v>0.24</v>
      </c>
      <c r="K35" s="133" t="n">
        <f>ROUND(I35,2)+(ROUND(I35,2)*J35)</f>
        <v>55.6264</v>
      </c>
      <c r="L35" s="134" t="n">
        <f>ROUND(S35,2)</f>
        <v>1682.25</v>
      </c>
      <c r="M35" s="128" t="s">
        <v>21</v>
      </c>
      <c r="N35" s="128" t="s">
        <v>42</v>
      </c>
      <c r="O35" s="128" t="s">
        <v>83</v>
      </c>
      <c r="P35" s="128" t="s">
        <v>34</v>
      </c>
      <c r="Q35" s="128" t="s">
        <v>35</v>
      </c>
      <c r="R35" s="135" t="n">
        <v>30.24</v>
      </c>
      <c r="S35" s="136" t="n">
        <f>ROUND(K35,2)*R35</f>
        <v>1682.2512</v>
      </c>
    </row>
    <row r="36" ht="45.0" customHeight="true">
      <c r="A36" s="137" t="s">
        <v>23</v>
      </c>
      <c r="B36" s="137" t="s">
        <v>84</v>
      </c>
      <c r="C36" s="137" t="s">
        <v>64</v>
      </c>
      <c r="D36" s="137" t="s">
        <v>85</v>
      </c>
      <c r="E36" s="137" t="s">
        <v>86</v>
      </c>
      <c r="F36" s="138" t="n">
        <f>R36</f>
        <v>107.52</v>
      </c>
      <c r="G36" s="137" t="s">
        <v>79</v>
      </c>
      <c r="H36" s="139" t="n">
        <v>83.82</v>
      </c>
      <c r="I36" s="140" t="n">
        <v>83.82</v>
      </c>
      <c r="J36" s="141" t="n">
        <v>0.24</v>
      </c>
      <c r="K36" s="142" t="n">
        <f>ROUND(I36,2)+(ROUND(I36,2)*J36)</f>
        <v>103.93679999999999</v>
      </c>
      <c r="L36" s="143" t="n">
        <f>ROUND(S36,2)</f>
        <v>11175.63</v>
      </c>
      <c r="M36" s="137" t="s">
        <v>21</v>
      </c>
      <c r="N36" s="137" t="s">
        <v>40</v>
      </c>
      <c r="O36" s="137" t="s">
        <v>87</v>
      </c>
      <c r="P36" s="137" t="s">
        <v>34</v>
      </c>
      <c r="Q36" s="137" t="s">
        <v>35</v>
      </c>
      <c r="R36" s="144" t="n">
        <v>107.52</v>
      </c>
      <c r="S36" s="145" t="n">
        <f>ROUND(K36,2)*R36</f>
        <v>11175.628799999999</v>
      </c>
    </row>
    <row r="37" ht="45.0" customHeight="true">
      <c r="A37" s="146" t="s">
        <v>23</v>
      </c>
      <c r="B37" s="146" t="s">
        <v>88</v>
      </c>
      <c r="C37" s="146" t="s">
        <v>64</v>
      </c>
      <c r="D37" s="146" t="s">
        <v>89</v>
      </c>
      <c r="E37" s="146" t="s">
        <v>90</v>
      </c>
      <c r="F37" s="147" t="n">
        <f>R37</f>
        <v>498.0</v>
      </c>
      <c r="G37" s="146" t="s">
        <v>91</v>
      </c>
      <c r="H37" s="148" t="n">
        <v>19.75</v>
      </c>
      <c r="I37" s="149" t="n">
        <v>19.75</v>
      </c>
      <c r="J37" s="150" t="n">
        <v>0.24</v>
      </c>
      <c r="K37" s="151" t="n">
        <f>ROUND(I37,2)+(ROUND(I37,2)*J37)</f>
        <v>24.490000000000002</v>
      </c>
      <c r="L37" s="152" t="n">
        <f>ROUND(S37,2)</f>
        <v>12196.02</v>
      </c>
      <c r="M37" s="146" t="s">
        <v>21</v>
      </c>
      <c r="N37" s="146" t="s">
        <v>38</v>
      </c>
      <c r="O37" s="146" t="s">
        <v>92</v>
      </c>
      <c r="P37" s="146" t="s">
        <v>34</v>
      </c>
      <c r="Q37" s="146" t="s">
        <v>35</v>
      </c>
      <c r="R37" s="153" t="n">
        <v>498.0</v>
      </c>
      <c r="S37" s="154" t="n">
        <f>ROUND(K37,2)*R37</f>
        <v>12196.019999999999</v>
      </c>
    </row>
    <row r="38" ht="45.0" customHeight="true">
      <c r="A38" s="155" t="s">
        <v>23</v>
      </c>
      <c r="B38" s="155" t="s">
        <v>93</v>
      </c>
      <c r="C38" s="155" t="s">
        <v>64</v>
      </c>
      <c r="D38" s="155" t="s">
        <v>94</v>
      </c>
      <c r="E38" s="155" t="s">
        <v>95</v>
      </c>
      <c r="F38" s="156" t="n">
        <f>R38</f>
        <v>95.0</v>
      </c>
      <c r="G38" s="155" t="s">
        <v>91</v>
      </c>
      <c r="H38" s="157" t="n">
        <v>17.87</v>
      </c>
      <c r="I38" s="158" t="n">
        <v>17.87</v>
      </c>
      <c r="J38" s="159" t="n">
        <v>0.24</v>
      </c>
      <c r="K38" s="160" t="n">
        <f>ROUND(I38,2)+(ROUND(I38,2)*J38)</f>
        <v>22.1588</v>
      </c>
      <c r="L38" s="161" t="n">
        <f>ROUND(S38,2)</f>
        <v>2105.2</v>
      </c>
      <c r="M38" s="155" t="s">
        <v>21</v>
      </c>
      <c r="N38" s="155" t="s">
        <v>38</v>
      </c>
      <c r="O38" s="155" t="s">
        <v>92</v>
      </c>
      <c r="P38" s="155" t="s">
        <v>34</v>
      </c>
      <c r="Q38" s="155" t="s">
        <v>35</v>
      </c>
      <c r="R38" s="162" t="n">
        <v>95.0</v>
      </c>
      <c r="S38" s="163" t="n">
        <f>ROUND(K38,2)*R38</f>
        <v>2105.2</v>
      </c>
    </row>
    <row r="39" ht="45.0" customHeight="true">
      <c r="A39" s="164" t="s">
        <v>23</v>
      </c>
      <c r="B39" s="164" t="s">
        <v>96</v>
      </c>
      <c r="C39" s="164" t="s">
        <v>64</v>
      </c>
      <c r="D39" s="164" t="s">
        <v>97</v>
      </c>
      <c r="E39" s="164" t="s">
        <v>98</v>
      </c>
      <c r="F39" s="165" t="n">
        <f>R39</f>
        <v>36.0</v>
      </c>
      <c r="G39" s="164" t="s">
        <v>91</v>
      </c>
      <c r="H39" s="166" t="n">
        <v>16.18</v>
      </c>
      <c r="I39" s="167" t="n">
        <v>16.18</v>
      </c>
      <c r="J39" s="168" t="n">
        <v>0.24</v>
      </c>
      <c r="K39" s="169" t="n">
        <f>ROUND(I39,2)+(ROUND(I39,2)*J39)</f>
        <v>20.0632</v>
      </c>
      <c r="L39" s="170" t="n">
        <f>ROUND(S39,2)</f>
        <v>722.16</v>
      </c>
      <c r="M39" s="164" t="s">
        <v>21</v>
      </c>
      <c r="N39" s="164" t="s">
        <v>38</v>
      </c>
      <c r="O39" s="164" t="s">
        <v>92</v>
      </c>
      <c r="P39" s="164" t="s">
        <v>34</v>
      </c>
      <c r="Q39" s="164" t="s">
        <v>35</v>
      </c>
      <c r="R39" s="171" t="n">
        <v>36.0</v>
      </c>
      <c r="S39" s="172" t="n">
        <f>ROUND(K39,2)*R39</f>
        <v>722.16</v>
      </c>
    </row>
    <row r="40" ht="45.0" customHeight="true">
      <c r="A40" s="173" t="s">
        <v>23</v>
      </c>
      <c r="B40" s="173" t="s">
        <v>99</v>
      </c>
      <c r="C40" s="173" t="s">
        <v>64</v>
      </c>
      <c r="D40" s="173" t="s">
        <v>100</v>
      </c>
      <c r="E40" s="173" t="s">
        <v>101</v>
      </c>
      <c r="F40" s="174" t="n">
        <f>R40</f>
        <v>1795.0</v>
      </c>
      <c r="G40" s="173" t="s">
        <v>91</v>
      </c>
      <c r="H40" s="175" t="n">
        <v>14.19</v>
      </c>
      <c r="I40" s="176" t="n">
        <v>14.19</v>
      </c>
      <c r="J40" s="177" t="n">
        <v>0.24</v>
      </c>
      <c r="K40" s="178" t="n">
        <f>ROUND(I40,2)+(ROUND(I40,2)*J40)</f>
        <v>17.595599999999997</v>
      </c>
      <c r="L40" s="179" t="n">
        <f>ROUND(S40,2)</f>
        <v>31592.0</v>
      </c>
      <c r="M40" s="173" t="s">
        <v>21</v>
      </c>
      <c r="N40" s="173" t="s">
        <v>38</v>
      </c>
      <c r="O40" s="173" t="s">
        <v>92</v>
      </c>
      <c r="P40" s="173" t="s">
        <v>34</v>
      </c>
      <c r="Q40" s="173" t="s">
        <v>35</v>
      </c>
      <c r="R40" s="180" t="n">
        <v>1795.0</v>
      </c>
      <c r="S40" s="181" t="n">
        <f>ROUND(K40,2)*R40</f>
        <v>31592.000000000004</v>
      </c>
    </row>
    <row r="41" ht="45.0" customHeight="true">
      <c r="A41" s="182" t="s">
        <v>23</v>
      </c>
      <c r="B41" s="182" t="s">
        <v>102</v>
      </c>
      <c r="C41" s="182" t="s">
        <v>64</v>
      </c>
      <c r="D41" s="182" t="s">
        <v>103</v>
      </c>
      <c r="E41" s="182" t="s">
        <v>104</v>
      </c>
      <c r="F41" s="183" t="n">
        <f>R41</f>
        <v>21.16</v>
      </c>
      <c r="G41" s="182" t="s">
        <v>72</v>
      </c>
      <c r="H41" s="184" t="n">
        <v>992.57</v>
      </c>
      <c r="I41" s="185" t="n">
        <v>992.57</v>
      </c>
      <c r="J41" s="186" t="n">
        <v>0.24</v>
      </c>
      <c r="K41" s="187" t="n">
        <f>ROUND(I41,2)+(ROUND(I41,2)*J41)</f>
        <v>1230.7868</v>
      </c>
      <c r="L41" s="188" t="n">
        <f>ROUND(S41,2)</f>
        <v>26043.52</v>
      </c>
      <c r="M41" s="182" t="s">
        <v>21</v>
      </c>
      <c r="N41" s="182" t="s">
        <v>42</v>
      </c>
      <c r="O41" s="182" t="s">
        <v>83</v>
      </c>
      <c r="P41" s="182" t="s">
        <v>34</v>
      </c>
      <c r="Q41" s="182" t="s">
        <v>35</v>
      </c>
      <c r="R41" s="189" t="n">
        <v>21.16</v>
      </c>
      <c r="S41" s="190" t="n">
        <f>ROUND(K41,2)*R41</f>
        <v>26043.5164</v>
      </c>
    </row>
    <row r="42" ht="45.0" customHeight="true">
      <c r="A42" s="191" t="s">
        <v>23</v>
      </c>
      <c r="B42" s="191" t="s">
        <v>105</v>
      </c>
      <c r="C42" s="191" t="s">
        <v>64</v>
      </c>
      <c r="D42" s="191" t="s">
        <v>106</v>
      </c>
      <c r="E42" s="191" t="s">
        <v>107</v>
      </c>
      <c r="F42" s="192" t="n">
        <f>R42</f>
        <v>26.88</v>
      </c>
      <c r="G42" s="191" t="s">
        <v>72</v>
      </c>
      <c r="H42" s="193" t="n">
        <v>24.52</v>
      </c>
      <c r="I42" s="194" t="n">
        <v>24.52</v>
      </c>
      <c r="J42" s="195" t="n">
        <v>0.24</v>
      </c>
      <c r="K42" s="196" t="n">
        <f>ROUND(I42,2)+(ROUND(I42,2)*J42)</f>
        <v>30.404799999999998</v>
      </c>
      <c r="L42" s="197" t="n">
        <f>ROUND(S42,2)</f>
        <v>817.15</v>
      </c>
      <c r="M42" s="191" t="s">
        <v>21</v>
      </c>
      <c r="N42" s="191" t="s">
        <v>32</v>
      </c>
      <c r="O42" s="191" t="s">
        <v>58</v>
      </c>
      <c r="P42" s="191" t="s">
        <v>34</v>
      </c>
      <c r="Q42" s="191" t="s">
        <v>35</v>
      </c>
      <c r="R42" s="198" t="n">
        <v>26.88</v>
      </c>
      <c r="S42" s="199" t="n">
        <f>ROUND(K42,2)*R42</f>
        <v>817.1519999999999</v>
      </c>
    </row>
    <row r="43" ht="45.0" customHeight="true">
      <c r="A43" s="200" t="s">
        <v>23</v>
      </c>
      <c r="B43" s="200" t="s">
        <v>108</v>
      </c>
      <c r="C43" s="200" t="s">
        <v>64</v>
      </c>
      <c r="D43" s="200" t="s">
        <v>109</v>
      </c>
      <c r="E43" s="200" t="s">
        <v>110</v>
      </c>
      <c r="F43" s="201" t="n">
        <f>R43</f>
        <v>58.34</v>
      </c>
      <c r="G43" s="200" t="s">
        <v>72</v>
      </c>
      <c r="H43" s="202" t="n">
        <v>52.41</v>
      </c>
      <c r="I43" s="203" t="n">
        <v>52.41</v>
      </c>
      <c r="J43" s="204" t="n">
        <v>0.24</v>
      </c>
      <c r="K43" s="205" t="n">
        <f>ROUND(I43,2)+(ROUND(I43,2)*J43)</f>
        <v>64.9884</v>
      </c>
      <c r="L43" s="206" t="n">
        <f>ROUND(S43,2)</f>
        <v>3791.52</v>
      </c>
      <c r="M43" s="200" t="s">
        <v>21</v>
      </c>
      <c r="N43" s="200" t="s">
        <v>32</v>
      </c>
      <c r="O43" s="200" t="s">
        <v>58</v>
      </c>
      <c r="P43" s="200" t="s">
        <v>36</v>
      </c>
      <c r="Q43" s="200" t="s">
        <v>37</v>
      </c>
      <c r="R43" s="207" t="n">
        <v>58.34</v>
      </c>
      <c r="S43" s="208" t="n">
        <f>ROUND(K43,2)*R43</f>
        <v>3791.5166</v>
      </c>
    </row>
    <row r="44" ht="45.0" customHeight="true">
      <c r="A44" s="209" t="s">
        <v>23</v>
      </c>
      <c r="B44" s="209" t="s">
        <v>111</v>
      </c>
      <c r="C44" s="209" t="s">
        <v>25</v>
      </c>
      <c r="D44" s="209" t="s">
        <v>77</v>
      </c>
      <c r="E44" s="209" t="s">
        <v>78</v>
      </c>
      <c r="F44" s="210" t="n">
        <f>R44</f>
        <v>145.86</v>
      </c>
      <c r="G44" s="209" t="s">
        <v>79</v>
      </c>
      <c r="H44" s="211" t="n">
        <v>31.76</v>
      </c>
      <c r="I44" s="212" t="n">
        <v>31.76</v>
      </c>
      <c r="J44" s="213" t="n">
        <v>0.24</v>
      </c>
      <c r="K44" s="214" t="n">
        <f>ROUND(I44,2)+(ROUND(I44,2)*J44)</f>
        <v>39.382400000000004</v>
      </c>
      <c r="L44" s="215" t="n">
        <f>ROUND(S44,2)</f>
        <v>5743.97</v>
      </c>
      <c r="M44" s="209" t="s">
        <v>21</v>
      </c>
      <c r="N44" s="209" t="s">
        <v>32</v>
      </c>
      <c r="O44" s="209" t="s">
        <v>58</v>
      </c>
      <c r="P44" s="209" t="s">
        <v>36</v>
      </c>
      <c r="Q44" s="209" t="s">
        <v>37</v>
      </c>
      <c r="R44" s="216" t="n">
        <v>145.86</v>
      </c>
      <c r="S44" s="217" t="n">
        <f>ROUND(K44,2)*R44</f>
        <v>5743.966800000001</v>
      </c>
    </row>
    <row r="45" ht="45.0" customHeight="true">
      <c r="A45" s="218" t="s">
        <v>23</v>
      </c>
      <c r="B45" s="218" t="s">
        <v>112</v>
      </c>
      <c r="C45" s="218" t="s">
        <v>64</v>
      </c>
      <c r="D45" s="218" t="s">
        <v>81</v>
      </c>
      <c r="E45" s="218" t="s">
        <v>82</v>
      </c>
      <c r="F45" s="219" t="n">
        <f>R45</f>
        <v>145.86</v>
      </c>
      <c r="G45" s="218" t="s">
        <v>79</v>
      </c>
      <c r="H45" s="220" t="n">
        <v>44.86</v>
      </c>
      <c r="I45" s="221" t="n">
        <v>44.86</v>
      </c>
      <c r="J45" s="222" t="n">
        <v>0.24</v>
      </c>
      <c r="K45" s="223" t="n">
        <f>ROUND(I45,2)+(ROUND(I45,2)*J45)</f>
        <v>55.6264</v>
      </c>
      <c r="L45" s="224" t="n">
        <f>ROUND(S45,2)</f>
        <v>8114.19</v>
      </c>
      <c r="M45" s="218" t="s">
        <v>21</v>
      </c>
      <c r="N45" s="218" t="s">
        <v>42</v>
      </c>
      <c r="O45" s="218" t="s">
        <v>83</v>
      </c>
      <c r="P45" s="218" t="s">
        <v>36</v>
      </c>
      <c r="Q45" s="218" t="s">
        <v>37</v>
      </c>
      <c r="R45" s="225" t="n">
        <v>145.86</v>
      </c>
      <c r="S45" s="226" t="n">
        <f>ROUND(K45,2)*R45</f>
        <v>8114.191800000001</v>
      </c>
    </row>
    <row r="46" ht="45.0" customHeight="true">
      <c r="A46" s="227" t="s">
        <v>23</v>
      </c>
      <c r="B46" s="227" t="s">
        <v>113</v>
      </c>
      <c r="C46" s="227" t="s">
        <v>64</v>
      </c>
      <c r="D46" s="227" t="s">
        <v>114</v>
      </c>
      <c r="E46" s="227" t="s">
        <v>115</v>
      </c>
      <c r="F46" s="228" t="n">
        <f>R46</f>
        <v>275.03</v>
      </c>
      <c r="G46" s="227" t="s">
        <v>79</v>
      </c>
      <c r="H46" s="229" t="n">
        <v>73.43</v>
      </c>
      <c r="I46" s="230" t="n">
        <v>73.43</v>
      </c>
      <c r="J46" s="231" t="n">
        <v>0.24</v>
      </c>
      <c r="K46" s="232" t="n">
        <f>ROUND(I46,2)+(ROUND(I46,2)*J46)</f>
        <v>91.0532</v>
      </c>
      <c r="L46" s="233" t="n">
        <f>ROUND(S46,2)</f>
        <v>25041.48</v>
      </c>
      <c r="M46" s="227" t="s">
        <v>21</v>
      </c>
      <c r="N46" s="227" t="s">
        <v>40</v>
      </c>
      <c r="O46" s="227" t="s">
        <v>87</v>
      </c>
      <c r="P46" s="227" t="s">
        <v>36</v>
      </c>
      <c r="Q46" s="227" t="s">
        <v>37</v>
      </c>
      <c r="R46" s="234" t="n">
        <v>275.03</v>
      </c>
      <c r="S46" s="235" t="n">
        <f>ROUND(K46,2)*R46</f>
        <v>25041.481499999998</v>
      </c>
    </row>
    <row r="47" ht="45.0" customHeight="true">
      <c r="A47" s="236" t="s">
        <v>23</v>
      </c>
      <c r="B47" s="236" t="s">
        <v>116</v>
      </c>
      <c r="C47" s="236" t="s">
        <v>64</v>
      </c>
      <c r="D47" s="236" t="s">
        <v>117</v>
      </c>
      <c r="E47" s="236" t="s">
        <v>118</v>
      </c>
      <c r="F47" s="237" t="n">
        <f>R47</f>
        <v>275.0</v>
      </c>
      <c r="G47" s="236" t="s">
        <v>91</v>
      </c>
      <c r="H47" s="238" t="n">
        <v>16.69</v>
      </c>
      <c r="I47" s="239" t="n">
        <v>16.69</v>
      </c>
      <c r="J47" s="240" t="n">
        <v>0.24</v>
      </c>
      <c r="K47" s="241" t="n">
        <f>ROUND(I47,2)+(ROUND(I47,2)*J47)</f>
        <v>20.695600000000002</v>
      </c>
      <c r="L47" s="242" t="n">
        <f>ROUND(S47,2)</f>
        <v>5692.5</v>
      </c>
      <c r="M47" s="236" t="s">
        <v>21</v>
      </c>
      <c r="N47" s="236" t="s">
        <v>38</v>
      </c>
      <c r="O47" s="236" t="s">
        <v>92</v>
      </c>
      <c r="P47" s="236" t="s">
        <v>36</v>
      </c>
      <c r="Q47" s="236" t="s">
        <v>37</v>
      </c>
      <c r="R47" s="243" t="n">
        <v>275.0</v>
      </c>
      <c r="S47" s="244" t="n">
        <f>ROUND(K47,2)*R47</f>
        <v>5692.5</v>
      </c>
    </row>
    <row r="48" ht="45.0" customHeight="true">
      <c r="A48" s="245" t="s">
        <v>23</v>
      </c>
      <c r="B48" s="245" t="s">
        <v>119</v>
      </c>
      <c r="C48" s="245" t="s">
        <v>64</v>
      </c>
      <c r="D48" s="245" t="s">
        <v>120</v>
      </c>
      <c r="E48" s="245" t="s">
        <v>121</v>
      </c>
      <c r="F48" s="246" t="n">
        <f>R48</f>
        <v>6.0</v>
      </c>
      <c r="G48" s="245" t="s">
        <v>91</v>
      </c>
      <c r="H48" s="247" t="n">
        <v>15.57</v>
      </c>
      <c r="I48" s="248" t="n">
        <v>15.57</v>
      </c>
      <c r="J48" s="249" t="n">
        <v>0.24</v>
      </c>
      <c r="K48" s="250" t="n">
        <f>ROUND(I48,2)+(ROUND(I48,2)*J48)</f>
        <v>19.3068</v>
      </c>
      <c r="L48" s="251" t="n">
        <f>ROUND(S48,2)</f>
        <v>115.86</v>
      </c>
      <c r="M48" s="245" t="s">
        <v>21</v>
      </c>
      <c r="N48" s="245" t="s">
        <v>38</v>
      </c>
      <c r="O48" s="245" t="s">
        <v>92</v>
      </c>
      <c r="P48" s="245" t="s">
        <v>36</v>
      </c>
      <c r="Q48" s="245" t="s">
        <v>37</v>
      </c>
      <c r="R48" s="252" t="n">
        <v>6.0</v>
      </c>
      <c r="S48" s="253" t="n">
        <f>ROUND(K48,2)*R48</f>
        <v>115.85999999999999</v>
      </c>
    </row>
    <row r="49" ht="45.0" customHeight="true">
      <c r="A49" s="254" t="s">
        <v>23</v>
      </c>
      <c r="B49" s="254" t="s">
        <v>122</v>
      </c>
      <c r="C49" s="254" t="s">
        <v>64</v>
      </c>
      <c r="D49" s="254" t="s">
        <v>123</v>
      </c>
      <c r="E49" s="254" t="s">
        <v>124</v>
      </c>
      <c r="F49" s="255" t="n">
        <f>R49</f>
        <v>186.0</v>
      </c>
      <c r="G49" s="254" t="s">
        <v>91</v>
      </c>
      <c r="H49" s="256" t="n">
        <v>14.5</v>
      </c>
      <c r="I49" s="257" t="n">
        <v>14.5</v>
      </c>
      <c r="J49" s="258" t="n">
        <v>0.24</v>
      </c>
      <c r="K49" s="259" t="n">
        <f>ROUND(I49,2)+(ROUND(I49,2)*J49)</f>
        <v>17.98</v>
      </c>
      <c r="L49" s="260" t="n">
        <f>ROUND(S49,2)</f>
        <v>3344.28</v>
      </c>
      <c r="M49" s="254" t="s">
        <v>21</v>
      </c>
      <c r="N49" s="254" t="s">
        <v>38</v>
      </c>
      <c r="O49" s="254" t="s">
        <v>92</v>
      </c>
      <c r="P49" s="254" t="s">
        <v>36</v>
      </c>
      <c r="Q49" s="254" t="s">
        <v>37</v>
      </c>
      <c r="R49" s="261" t="n">
        <v>186.0</v>
      </c>
      <c r="S49" s="262" t="n">
        <f>ROUND(K49,2)*R49</f>
        <v>3344.28</v>
      </c>
    </row>
    <row r="50" ht="45.0" customHeight="true">
      <c r="A50" s="263" t="s">
        <v>23</v>
      </c>
      <c r="B50" s="263" t="s">
        <v>125</v>
      </c>
      <c r="C50" s="263" t="s">
        <v>64</v>
      </c>
      <c r="D50" s="263" t="s">
        <v>126</v>
      </c>
      <c r="E50" s="263" t="s">
        <v>127</v>
      </c>
      <c r="F50" s="264" t="n">
        <f>R50</f>
        <v>480.0</v>
      </c>
      <c r="G50" s="263" t="s">
        <v>91</v>
      </c>
      <c r="H50" s="265" t="n">
        <v>12.96</v>
      </c>
      <c r="I50" s="266" t="n">
        <v>12.96</v>
      </c>
      <c r="J50" s="267" t="n">
        <v>0.24</v>
      </c>
      <c r="K50" s="268" t="n">
        <f>ROUND(I50,2)+(ROUND(I50,2)*J50)</f>
        <v>16.0704</v>
      </c>
      <c r="L50" s="269" t="n">
        <f>ROUND(S50,2)</f>
        <v>7713.6</v>
      </c>
      <c r="M50" s="263" t="s">
        <v>21</v>
      </c>
      <c r="N50" s="263" t="s">
        <v>38</v>
      </c>
      <c r="O50" s="263" t="s">
        <v>92</v>
      </c>
      <c r="P50" s="263" t="s">
        <v>36</v>
      </c>
      <c r="Q50" s="263" t="s">
        <v>37</v>
      </c>
      <c r="R50" s="270" t="n">
        <v>480.0</v>
      </c>
      <c r="S50" s="271" t="n">
        <f>ROUND(K50,2)*R50</f>
        <v>7713.6</v>
      </c>
    </row>
    <row r="51" ht="45.0" customHeight="true">
      <c r="A51" s="272" t="s">
        <v>23</v>
      </c>
      <c r="B51" s="272" t="s">
        <v>128</v>
      </c>
      <c r="C51" s="272" t="s">
        <v>64</v>
      </c>
      <c r="D51" s="272" t="s">
        <v>129</v>
      </c>
      <c r="E51" s="272" t="s">
        <v>130</v>
      </c>
      <c r="F51" s="273" t="n">
        <f>R51</f>
        <v>56.0</v>
      </c>
      <c r="G51" s="272" t="s">
        <v>91</v>
      </c>
      <c r="H51" s="274" t="n">
        <v>10.99</v>
      </c>
      <c r="I51" s="275" t="n">
        <v>10.99</v>
      </c>
      <c r="J51" s="276" t="n">
        <v>0.24</v>
      </c>
      <c r="K51" s="277" t="n">
        <f>ROUND(I51,2)+(ROUND(I51,2)*J51)</f>
        <v>13.627600000000001</v>
      </c>
      <c r="L51" s="278" t="n">
        <f>ROUND(S51,2)</f>
        <v>763.28</v>
      </c>
      <c r="M51" s="272" t="s">
        <v>21</v>
      </c>
      <c r="N51" s="272" t="s">
        <v>38</v>
      </c>
      <c r="O51" s="272" t="s">
        <v>92</v>
      </c>
      <c r="P51" s="272" t="s">
        <v>36</v>
      </c>
      <c r="Q51" s="272" t="s">
        <v>37</v>
      </c>
      <c r="R51" s="279" t="n">
        <v>56.0</v>
      </c>
      <c r="S51" s="280" t="n">
        <f>ROUND(K51,2)*R51</f>
        <v>763.2800000000001</v>
      </c>
    </row>
    <row r="52" ht="45.0" customHeight="true">
      <c r="A52" s="281" t="s">
        <v>23</v>
      </c>
      <c r="B52" s="281" t="s">
        <v>131</v>
      </c>
      <c r="C52" s="281" t="s">
        <v>64</v>
      </c>
      <c r="D52" s="281" t="s">
        <v>132</v>
      </c>
      <c r="E52" s="281" t="s">
        <v>133</v>
      </c>
      <c r="F52" s="282" t="n">
        <f>R52</f>
        <v>208.0</v>
      </c>
      <c r="G52" s="281" t="s">
        <v>91</v>
      </c>
      <c r="H52" s="283" t="n">
        <v>10.39</v>
      </c>
      <c r="I52" s="284" t="n">
        <v>10.39</v>
      </c>
      <c r="J52" s="285" t="n">
        <v>0.24</v>
      </c>
      <c r="K52" s="286" t="n">
        <f>ROUND(I52,2)+(ROUND(I52,2)*J52)</f>
        <v>12.883600000000001</v>
      </c>
      <c r="L52" s="287" t="n">
        <f>ROUND(S52,2)</f>
        <v>2679.04</v>
      </c>
      <c r="M52" s="281" t="s">
        <v>21</v>
      </c>
      <c r="N52" s="281" t="s">
        <v>38</v>
      </c>
      <c r="O52" s="281" t="s">
        <v>92</v>
      </c>
      <c r="P52" s="281" t="s">
        <v>36</v>
      </c>
      <c r="Q52" s="281" t="s">
        <v>37</v>
      </c>
      <c r="R52" s="288" t="n">
        <v>208.0</v>
      </c>
      <c r="S52" s="289" t="n">
        <f>ROUND(K52,2)*R52</f>
        <v>2679.04</v>
      </c>
    </row>
    <row r="53" ht="45.0" customHeight="true">
      <c r="A53" s="290" t="s">
        <v>23</v>
      </c>
      <c r="B53" s="290" t="s">
        <v>134</v>
      </c>
      <c r="C53" s="290" t="s">
        <v>64</v>
      </c>
      <c r="D53" s="290" t="s">
        <v>135</v>
      </c>
      <c r="E53" s="290" t="s">
        <v>136</v>
      </c>
      <c r="F53" s="291" t="n">
        <f>R53</f>
        <v>47.0</v>
      </c>
      <c r="G53" s="290" t="s">
        <v>91</v>
      </c>
      <c r="H53" s="292" t="n">
        <v>11.47</v>
      </c>
      <c r="I53" s="293" t="n">
        <v>11.47</v>
      </c>
      <c r="J53" s="294" t="n">
        <v>0.24</v>
      </c>
      <c r="K53" s="295" t="n">
        <f>ROUND(I53,2)+(ROUND(I53,2)*J53)</f>
        <v>14.222800000000001</v>
      </c>
      <c r="L53" s="296" t="n">
        <f>ROUND(S53,2)</f>
        <v>668.34</v>
      </c>
      <c r="M53" s="290" t="s">
        <v>21</v>
      </c>
      <c r="N53" s="290" t="s">
        <v>38</v>
      </c>
      <c r="O53" s="290" t="s">
        <v>92</v>
      </c>
      <c r="P53" s="290" t="s">
        <v>36</v>
      </c>
      <c r="Q53" s="290" t="s">
        <v>37</v>
      </c>
      <c r="R53" s="297" t="n">
        <v>47.0</v>
      </c>
      <c r="S53" s="298" t="n">
        <f>ROUND(K53,2)*R53</f>
        <v>668.34</v>
      </c>
    </row>
    <row r="54" ht="45.0" customHeight="true">
      <c r="A54" s="299" t="s">
        <v>23</v>
      </c>
      <c r="B54" s="299" t="s">
        <v>137</v>
      </c>
      <c r="C54" s="299" t="s">
        <v>64</v>
      </c>
      <c r="D54" s="299" t="s">
        <v>103</v>
      </c>
      <c r="E54" s="299" t="s">
        <v>104</v>
      </c>
      <c r="F54" s="300" t="n">
        <f>R54</f>
        <v>18.79</v>
      </c>
      <c r="G54" s="299" t="s">
        <v>72</v>
      </c>
      <c r="H54" s="301" t="n">
        <v>992.57</v>
      </c>
      <c r="I54" s="302" t="n">
        <v>992.57</v>
      </c>
      <c r="J54" s="303" t="n">
        <v>0.24</v>
      </c>
      <c r="K54" s="304" t="n">
        <f>ROUND(I54,2)+(ROUND(I54,2)*J54)</f>
        <v>1230.7868</v>
      </c>
      <c r="L54" s="305" t="n">
        <f>ROUND(S54,2)</f>
        <v>23126.54</v>
      </c>
      <c r="M54" s="299" t="s">
        <v>21</v>
      </c>
      <c r="N54" s="299" t="s">
        <v>42</v>
      </c>
      <c r="O54" s="299" t="s">
        <v>83</v>
      </c>
      <c r="P54" s="299" t="s">
        <v>36</v>
      </c>
      <c r="Q54" s="299" t="s">
        <v>37</v>
      </c>
      <c r="R54" s="306" t="n">
        <v>18.79</v>
      </c>
      <c r="S54" s="307" t="n">
        <f>ROUND(K54,2)*R54</f>
        <v>23126.5441</v>
      </c>
    </row>
    <row r="55" ht="45.0" customHeight="true">
      <c r="A55" s="308" t="s">
        <v>23</v>
      </c>
      <c r="B55" s="308" t="s">
        <v>138</v>
      </c>
      <c r="C55" s="308" t="s">
        <v>64</v>
      </c>
      <c r="D55" s="308" t="s">
        <v>139</v>
      </c>
      <c r="E55" s="308" t="s">
        <v>140</v>
      </c>
      <c r="F55" s="309" t="n">
        <f>R55</f>
        <v>275.03</v>
      </c>
      <c r="G55" s="308" t="s">
        <v>79</v>
      </c>
      <c r="H55" s="310" t="n">
        <v>39.07</v>
      </c>
      <c r="I55" s="311" t="n">
        <v>39.07</v>
      </c>
      <c r="J55" s="312" t="n">
        <v>0.24</v>
      </c>
      <c r="K55" s="313" t="n">
        <f>ROUND(I55,2)+(ROUND(I55,2)*J55)</f>
        <v>48.446799999999996</v>
      </c>
      <c r="L55" s="314" t="n">
        <f>ROUND(S55,2)</f>
        <v>13325.2</v>
      </c>
      <c r="M55" s="308" t="s">
        <v>21</v>
      </c>
      <c r="N55" s="308" t="s">
        <v>36</v>
      </c>
      <c r="O55" s="308" t="s">
        <v>141</v>
      </c>
      <c r="P55" s="308" t="s">
        <v>36</v>
      </c>
      <c r="Q55" s="308" t="s">
        <v>37</v>
      </c>
      <c r="R55" s="315" t="n">
        <v>275.03</v>
      </c>
      <c r="S55" s="316" t="n">
        <f>ROUND(K55,2)*R55</f>
        <v>13325.2035</v>
      </c>
    </row>
    <row r="56" ht="45.0" customHeight="true">
      <c r="A56" s="317" t="s">
        <v>23</v>
      </c>
      <c r="B56" s="317" t="s">
        <v>142</v>
      </c>
      <c r="C56" s="317" t="s">
        <v>64</v>
      </c>
      <c r="D56" s="317" t="s">
        <v>106</v>
      </c>
      <c r="E56" s="317" t="s">
        <v>107</v>
      </c>
      <c r="F56" s="318" t="n">
        <f>R56</f>
        <v>39.55</v>
      </c>
      <c r="G56" s="317" t="s">
        <v>72</v>
      </c>
      <c r="H56" s="319" t="n">
        <v>24.52</v>
      </c>
      <c r="I56" s="320" t="n">
        <v>24.52</v>
      </c>
      <c r="J56" s="321" t="n">
        <v>0.24</v>
      </c>
      <c r="K56" s="322" t="n">
        <f>ROUND(I56,2)+(ROUND(I56,2)*J56)</f>
        <v>30.404799999999998</v>
      </c>
      <c r="L56" s="323" t="n">
        <f>ROUND(S56,2)</f>
        <v>1202.32</v>
      </c>
      <c r="M56" s="317" t="s">
        <v>21</v>
      </c>
      <c r="N56" s="317" t="s">
        <v>32</v>
      </c>
      <c r="O56" s="317" t="s">
        <v>58</v>
      </c>
      <c r="P56" s="317" t="s">
        <v>36</v>
      </c>
      <c r="Q56" s="317" t="s">
        <v>37</v>
      </c>
      <c r="R56" s="324" t="n">
        <v>39.55</v>
      </c>
      <c r="S56" s="325" t="n">
        <f>ROUND(K56,2)*R56</f>
        <v>1202.32</v>
      </c>
    </row>
    <row r="57" ht="45.0" customHeight="true">
      <c r="A57" s="327" t="s">
        <v>19</v>
      </c>
      <c r="B57" s="327" t="s">
        <v>34</v>
      </c>
      <c r="C57" s="327" t="s">
        <v>21</v>
      </c>
      <c r="D57" s="327" t="s">
        <v>21</v>
      </c>
      <c r="E57" s="327" t="s">
        <v>143</v>
      </c>
      <c r="F57" s="327" t="s">
        <v>21</v>
      </c>
      <c r="G57" s="327" t="s">
        <v>21</v>
      </c>
      <c r="H57" s="327" t="s">
        <v>21</v>
      </c>
      <c r="I57" s="327" t="s">
        <v>21</v>
      </c>
      <c r="J57" s="327" t="s">
        <v>21</v>
      </c>
      <c r="K57" s="327" t="s">
        <v>21</v>
      </c>
      <c r="L57" s="328" t="n">
        <f>ROUND(L58,2)+ROUND(L59,2)+ROUND(L60,2)+ROUND(L61,2)+ROUND(L62,2)+ROUND(L63,2)+ROUND(L64,2)+ROUND(L65,2)+ROUND(L66,2)+ROUND(L67,2)+ROUND(L68,2)+ROUND(L69,2)+ROUND(L70,2)+ROUND(L71,2)+ROUND(L72,2)+ROUND(L73,2)+ROUND(L74,2)+ROUND(L75,2)+ROUND(L76,2)+ROUND(L77,2)</f>
        <v>180645.02</v>
      </c>
      <c r="M57" s="327" t="s">
        <v>21</v>
      </c>
      <c r="N57" s="327" t="s">
        <v>21</v>
      </c>
      <c r="O57" s="327" t="s">
        <v>21</v>
      </c>
      <c r="P57" s="327" t="s">
        <v>21</v>
      </c>
      <c r="Q57" s="327" t="s">
        <v>21</v>
      </c>
      <c r="R57" s="327" t="s">
        <v>21</v>
      </c>
      <c r="S57" s="327" t="s">
        <v>21</v>
      </c>
    </row>
    <row r="58" ht="45.0" customHeight="true">
      <c r="A58" s="329" t="s">
        <v>23</v>
      </c>
      <c r="B58" s="329" t="s">
        <v>144</v>
      </c>
      <c r="C58" s="329" t="s">
        <v>64</v>
      </c>
      <c r="D58" s="329" t="s">
        <v>145</v>
      </c>
      <c r="E58" s="329" t="s">
        <v>146</v>
      </c>
      <c r="F58" s="330" t="n">
        <f>R58</f>
        <v>186.74</v>
      </c>
      <c r="G58" s="329" t="s">
        <v>79</v>
      </c>
      <c r="H58" s="331" t="n">
        <v>109.21</v>
      </c>
      <c r="I58" s="332" t="n">
        <v>109.21</v>
      </c>
      <c r="J58" s="333" t="n">
        <v>0.24</v>
      </c>
      <c r="K58" s="334" t="n">
        <f>ROUND(I58,2)+(ROUND(I58,2)*J58)</f>
        <v>135.4204</v>
      </c>
      <c r="L58" s="335" t="n">
        <f>ROUND(S58,2)</f>
        <v>25288.33</v>
      </c>
      <c r="M58" s="329" t="s">
        <v>21</v>
      </c>
      <c r="N58" s="329" t="s">
        <v>40</v>
      </c>
      <c r="O58" s="329" t="s">
        <v>87</v>
      </c>
      <c r="P58" s="329" t="s">
        <v>38</v>
      </c>
      <c r="Q58" s="329" t="s">
        <v>39</v>
      </c>
      <c r="R58" s="336" t="n">
        <v>186.74</v>
      </c>
      <c r="S58" s="337" t="n">
        <f>ROUND(K58,2)*R58</f>
        <v>25288.3308</v>
      </c>
    </row>
    <row r="59" ht="45.0" customHeight="true">
      <c r="A59" s="338" t="s">
        <v>23</v>
      </c>
      <c r="B59" s="338" t="s">
        <v>147</v>
      </c>
      <c r="C59" s="338" t="s">
        <v>64</v>
      </c>
      <c r="D59" s="338" t="s">
        <v>148</v>
      </c>
      <c r="E59" s="338" t="s">
        <v>149</v>
      </c>
      <c r="F59" s="339" t="n">
        <f>R59</f>
        <v>240.0</v>
      </c>
      <c r="G59" s="338" t="s">
        <v>91</v>
      </c>
      <c r="H59" s="340" t="n">
        <v>14.19</v>
      </c>
      <c r="I59" s="341" t="n">
        <v>14.19</v>
      </c>
      <c r="J59" s="342" t="n">
        <v>0.24</v>
      </c>
      <c r="K59" s="343" t="n">
        <f>ROUND(I59,2)+(ROUND(I59,2)*J59)</f>
        <v>17.595599999999997</v>
      </c>
      <c r="L59" s="344" t="n">
        <f>ROUND(S59,2)</f>
        <v>4224.0</v>
      </c>
      <c r="M59" s="338" t="s">
        <v>21</v>
      </c>
      <c r="N59" s="338" t="s">
        <v>38</v>
      </c>
      <c r="O59" s="338" t="s">
        <v>92</v>
      </c>
      <c r="P59" s="338" t="s">
        <v>38</v>
      </c>
      <c r="Q59" s="338" t="s">
        <v>39</v>
      </c>
      <c r="R59" s="345" t="n">
        <v>240.0</v>
      </c>
      <c r="S59" s="346" t="n">
        <f>ROUND(K59,2)*R59</f>
        <v>4224.0</v>
      </c>
    </row>
    <row r="60" ht="45.0" customHeight="true">
      <c r="A60" s="347" t="s">
        <v>23</v>
      </c>
      <c r="B60" s="347" t="s">
        <v>150</v>
      </c>
      <c r="C60" s="347" t="s">
        <v>64</v>
      </c>
      <c r="D60" s="347" t="s">
        <v>151</v>
      </c>
      <c r="E60" s="347" t="s">
        <v>152</v>
      </c>
      <c r="F60" s="348" t="n">
        <f>R60</f>
        <v>47.0</v>
      </c>
      <c r="G60" s="347" t="s">
        <v>91</v>
      </c>
      <c r="H60" s="349" t="n">
        <v>12.68</v>
      </c>
      <c r="I60" s="350" t="n">
        <v>12.68</v>
      </c>
      <c r="J60" s="351" t="n">
        <v>0.24</v>
      </c>
      <c r="K60" s="352" t="n">
        <f>ROUND(I60,2)+(ROUND(I60,2)*J60)</f>
        <v>15.723199999999999</v>
      </c>
      <c r="L60" s="353" t="n">
        <f>ROUND(S60,2)</f>
        <v>738.84</v>
      </c>
      <c r="M60" s="347" t="s">
        <v>21</v>
      </c>
      <c r="N60" s="347" t="s">
        <v>38</v>
      </c>
      <c r="O60" s="347" t="s">
        <v>92</v>
      </c>
      <c r="P60" s="347" t="s">
        <v>38</v>
      </c>
      <c r="Q60" s="347" t="s">
        <v>39</v>
      </c>
      <c r="R60" s="354" t="n">
        <v>47.0</v>
      </c>
      <c r="S60" s="355" t="n">
        <f>ROUND(K60,2)*R60</f>
        <v>738.84</v>
      </c>
    </row>
    <row r="61" ht="45.0" customHeight="true">
      <c r="A61" s="356" t="s">
        <v>23</v>
      </c>
      <c r="B61" s="356" t="s">
        <v>153</v>
      </c>
      <c r="C61" s="356" t="s">
        <v>64</v>
      </c>
      <c r="D61" s="356" t="s">
        <v>154</v>
      </c>
      <c r="E61" s="356" t="s">
        <v>155</v>
      </c>
      <c r="F61" s="357" t="n">
        <f>R61</f>
        <v>418.0</v>
      </c>
      <c r="G61" s="356" t="s">
        <v>91</v>
      </c>
      <c r="H61" s="358" t="n">
        <v>11.34</v>
      </c>
      <c r="I61" s="359" t="n">
        <v>11.34</v>
      </c>
      <c r="J61" s="360" t="n">
        <v>0.24</v>
      </c>
      <c r="K61" s="361" t="n">
        <f>ROUND(I61,2)+(ROUND(I61,2)*J61)</f>
        <v>14.0616</v>
      </c>
      <c r="L61" s="362" t="n">
        <f>ROUND(S61,2)</f>
        <v>5877.08</v>
      </c>
      <c r="M61" s="356" t="s">
        <v>21</v>
      </c>
      <c r="N61" s="356" t="s">
        <v>38</v>
      </c>
      <c r="O61" s="356" t="s">
        <v>92</v>
      </c>
      <c r="P61" s="356" t="s">
        <v>38</v>
      </c>
      <c r="Q61" s="356" t="s">
        <v>39</v>
      </c>
      <c r="R61" s="363" t="n">
        <v>418.0</v>
      </c>
      <c r="S61" s="364" t="n">
        <f>ROUND(K61,2)*R61</f>
        <v>5877.08</v>
      </c>
    </row>
    <row r="62" ht="45.0" customHeight="true">
      <c r="A62" s="365" t="s">
        <v>23</v>
      </c>
      <c r="B62" s="365" t="s">
        <v>156</v>
      </c>
      <c r="C62" s="365" t="s">
        <v>64</v>
      </c>
      <c r="D62" s="365" t="s">
        <v>157</v>
      </c>
      <c r="E62" s="365" t="s">
        <v>158</v>
      </c>
      <c r="F62" s="366" t="n">
        <f>R62</f>
        <v>169.0</v>
      </c>
      <c r="G62" s="365" t="s">
        <v>91</v>
      </c>
      <c r="H62" s="367" t="n">
        <v>9.55</v>
      </c>
      <c r="I62" s="368" t="n">
        <v>9.55</v>
      </c>
      <c r="J62" s="369" t="n">
        <v>0.24</v>
      </c>
      <c r="K62" s="370" t="n">
        <f>ROUND(I62,2)+(ROUND(I62,2)*J62)</f>
        <v>11.842</v>
      </c>
      <c r="L62" s="371" t="n">
        <f>ROUND(S62,2)</f>
        <v>2000.96</v>
      </c>
      <c r="M62" s="365" t="s">
        <v>21</v>
      </c>
      <c r="N62" s="365" t="s">
        <v>38</v>
      </c>
      <c r="O62" s="365" t="s">
        <v>92</v>
      </c>
      <c r="P62" s="365" t="s">
        <v>38</v>
      </c>
      <c r="Q62" s="365" t="s">
        <v>39</v>
      </c>
      <c r="R62" s="372" t="n">
        <v>169.0</v>
      </c>
      <c r="S62" s="373" t="n">
        <f>ROUND(K62,2)*R62</f>
        <v>2000.96</v>
      </c>
    </row>
    <row r="63" ht="45.0" customHeight="true">
      <c r="A63" s="374" t="s">
        <v>23</v>
      </c>
      <c r="B63" s="374" t="s">
        <v>159</v>
      </c>
      <c r="C63" s="374" t="s">
        <v>64</v>
      </c>
      <c r="D63" s="374" t="s">
        <v>160</v>
      </c>
      <c r="E63" s="374" t="s">
        <v>161</v>
      </c>
      <c r="F63" s="375" t="n">
        <f>R63</f>
        <v>312.0</v>
      </c>
      <c r="G63" s="374" t="s">
        <v>91</v>
      </c>
      <c r="H63" s="376" t="n">
        <v>9.25</v>
      </c>
      <c r="I63" s="377" t="n">
        <v>9.25</v>
      </c>
      <c r="J63" s="378" t="n">
        <v>0.24</v>
      </c>
      <c r="K63" s="379" t="n">
        <f>ROUND(I63,2)+(ROUND(I63,2)*J63)</f>
        <v>11.469999999999999</v>
      </c>
      <c r="L63" s="380" t="n">
        <f>ROUND(S63,2)</f>
        <v>3578.64</v>
      </c>
      <c r="M63" s="374" t="s">
        <v>21</v>
      </c>
      <c r="N63" s="374" t="s">
        <v>38</v>
      </c>
      <c r="O63" s="374" t="s">
        <v>92</v>
      </c>
      <c r="P63" s="374" t="s">
        <v>38</v>
      </c>
      <c r="Q63" s="374" t="s">
        <v>39</v>
      </c>
      <c r="R63" s="381" t="n">
        <v>312.0</v>
      </c>
      <c r="S63" s="382" t="n">
        <f>ROUND(K63,2)*R63</f>
        <v>3578.6400000000003</v>
      </c>
    </row>
    <row r="64" ht="45.0" customHeight="true">
      <c r="A64" s="383" t="s">
        <v>23</v>
      </c>
      <c r="B64" s="383" t="s">
        <v>162</v>
      </c>
      <c r="C64" s="383" t="s">
        <v>64</v>
      </c>
      <c r="D64" s="383" t="s">
        <v>163</v>
      </c>
      <c r="E64" s="383" t="s">
        <v>164</v>
      </c>
      <c r="F64" s="384" t="n">
        <f>R64</f>
        <v>10.21</v>
      </c>
      <c r="G64" s="383" t="s">
        <v>72</v>
      </c>
      <c r="H64" s="385" t="n">
        <v>630.8</v>
      </c>
      <c r="I64" s="386" t="n">
        <v>630.8</v>
      </c>
      <c r="J64" s="387" t="n">
        <v>0.24</v>
      </c>
      <c r="K64" s="388" t="n">
        <f>ROUND(I64,2)+(ROUND(I64,2)*J64)</f>
        <v>782.192</v>
      </c>
      <c r="L64" s="389" t="n">
        <f>ROUND(S64,2)</f>
        <v>7986.16</v>
      </c>
      <c r="M64" s="383" t="s">
        <v>21</v>
      </c>
      <c r="N64" s="383" t="s">
        <v>42</v>
      </c>
      <c r="O64" s="383" t="s">
        <v>83</v>
      </c>
      <c r="P64" s="383" t="s">
        <v>38</v>
      </c>
      <c r="Q64" s="383" t="s">
        <v>39</v>
      </c>
      <c r="R64" s="390" t="n">
        <v>10.21</v>
      </c>
      <c r="S64" s="391" t="n">
        <f>ROUND(K64,2)*R64</f>
        <v>7986.1599000000015</v>
      </c>
    </row>
    <row r="65" ht="45.0" customHeight="true">
      <c r="A65" s="392" t="s">
        <v>23</v>
      </c>
      <c r="B65" s="392" t="s">
        <v>165</v>
      </c>
      <c r="C65" s="392" t="s">
        <v>64</v>
      </c>
      <c r="D65" s="392" t="s">
        <v>166</v>
      </c>
      <c r="E65" s="392" t="s">
        <v>167</v>
      </c>
      <c r="F65" s="393" t="n">
        <f>R65</f>
        <v>10.21</v>
      </c>
      <c r="G65" s="392" t="s">
        <v>72</v>
      </c>
      <c r="H65" s="394" t="n">
        <v>287.19</v>
      </c>
      <c r="I65" s="395" t="n">
        <v>287.19</v>
      </c>
      <c r="J65" s="396" t="n">
        <v>0.24</v>
      </c>
      <c r="K65" s="397" t="n">
        <f>ROUND(I65,2)+(ROUND(I65,2)*J65)</f>
        <v>356.1156</v>
      </c>
      <c r="L65" s="398" t="n">
        <f>ROUND(S65,2)</f>
        <v>3635.99</v>
      </c>
      <c r="M65" s="392" t="s">
        <v>21</v>
      </c>
      <c r="N65" s="392" t="s">
        <v>42</v>
      </c>
      <c r="O65" s="392" t="s">
        <v>83</v>
      </c>
      <c r="P65" s="392" t="s">
        <v>38</v>
      </c>
      <c r="Q65" s="392" t="s">
        <v>39</v>
      </c>
      <c r="R65" s="399" t="n">
        <v>10.21</v>
      </c>
      <c r="S65" s="400" t="n">
        <f>ROUND(K65,2)*R65</f>
        <v>3635.9852000000005</v>
      </c>
    </row>
    <row r="66" ht="45.0" customHeight="true">
      <c r="A66" s="401" t="s">
        <v>23</v>
      </c>
      <c r="B66" s="401" t="s">
        <v>168</v>
      </c>
      <c r="C66" s="401" t="s">
        <v>64</v>
      </c>
      <c r="D66" s="401" t="s">
        <v>169</v>
      </c>
      <c r="E66" s="401" t="s">
        <v>170</v>
      </c>
      <c r="F66" s="402" t="n">
        <f>R66</f>
        <v>353.04</v>
      </c>
      <c r="G66" s="401" t="s">
        <v>79</v>
      </c>
      <c r="H66" s="403" t="n">
        <v>155.89</v>
      </c>
      <c r="I66" s="404" t="n">
        <v>155.89</v>
      </c>
      <c r="J66" s="405" t="n">
        <v>0.24</v>
      </c>
      <c r="K66" s="406" t="n">
        <f>ROUND(I66,2)+(ROUND(I66,2)*J66)</f>
        <v>193.3036</v>
      </c>
      <c r="L66" s="407" t="n">
        <f>ROUND(S66,2)</f>
        <v>68242.63</v>
      </c>
      <c r="M66" s="401" t="s">
        <v>21</v>
      </c>
      <c r="N66" s="401" t="s">
        <v>40</v>
      </c>
      <c r="O66" s="401" t="s">
        <v>87</v>
      </c>
      <c r="P66" s="401" t="s">
        <v>40</v>
      </c>
      <c r="Q66" s="401" t="s">
        <v>41</v>
      </c>
      <c r="R66" s="408" t="n">
        <v>353.04</v>
      </c>
      <c r="S66" s="409" t="n">
        <f>ROUND(K66,2)*R66</f>
        <v>68242.63200000001</v>
      </c>
    </row>
    <row r="67" ht="45.0" customHeight="true">
      <c r="A67" s="410" t="s">
        <v>23</v>
      </c>
      <c r="B67" s="410" t="s">
        <v>171</v>
      </c>
      <c r="C67" s="410" t="s">
        <v>64</v>
      </c>
      <c r="D67" s="410" t="s">
        <v>148</v>
      </c>
      <c r="E67" s="410" t="s">
        <v>149</v>
      </c>
      <c r="F67" s="411" t="n">
        <f>R67</f>
        <v>376.0</v>
      </c>
      <c r="G67" s="410" t="s">
        <v>91</v>
      </c>
      <c r="H67" s="412" t="n">
        <v>14.19</v>
      </c>
      <c r="I67" s="413" t="n">
        <v>14.19</v>
      </c>
      <c r="J67" s="414" t="n">
        <v>0.24</v>
      </c>
      <c r="K67" s="415" t="n">
        <f>ROUND(I67,2)+(ROUND(I67,2)*J67)</f>
        <v>17.595599999999997</v>
      </c>
      <c r="L67" s="416" t="n">
        <f>ROUND(S67,2)</f>
        <v>6617.6</v>
      </c>
      <c r="M67" s="410" t="s">
        <v>21</v>
      </c>
      <c r="N67" s="410" t="s">
        <v>38</v>
      </c>
      <c r="O67" s="410" t="s">
        <v>92</v>
      </c>
      <c r="P67" s="410" t="s">
        <v>40</v>
      </c>
      <c r="Q67" s="410" t="s">
        <v>41</v>
      </c>
      <c r="R67" s="417" t="n">
        <v>376.0</v>
      </c>
      <c r="S67" s="418" t="n">
        <f>ROUND(K67,2)*R67</f>
        <v>6617.6</v>
      </c>
    </row>
    <row r="68" ht="45.0" customHeight="true">
      <c r="A68" s="419" t="s">
        <v>23</v>
      </c>
      <c r="B68" s="419" t="s">
        <v>172</v>
      </c>
      <c r="C68" s="419" t="s">
        <v>64</v>
      </c>
      <c r="D68" s="419" t="s">
        <v>173</v>
      </c>
      <c r="E68" s="419" t="s">
        <v>174</v>
      </c>
      <c r="F68" s="420" t="n">
        <f>R68</f>
        <v>70.0</v>
      </c>
      <c r="G68" s="419" t="s">
        <v>91</v>
      </c>
      <c r="H68" s="421" t="n">
        <v>13.45</v>
      </c>
      <c r="I68" s="422" t="n">
        <v>13.45</v>
      </c>
      <c r="J68" s="423" t="n">
        <v>0.24</v>
      </c>
      <c r="K68" s="424" t="n">
        <f>ROUND(I68,2)+(ROUND(I68,2)*J68)</f>
        <v>16.677999999999997</v>
      </c>
      <c r="L68" s="425" t="n">
        <f>ROUND(S68,2)</f>
        <v>1167.6</v>
      </c>
      <c r="M68" s="419" t="s">
        <v>21</v>
      </c>
      <c r="N68" s="419" t="s">
        <v>38</v>
      </c>
      <c r="O68" s="419" t="s">
        <v>92</v>
      </c>
      <c r="P68" s="419" t="s">
        <v>40</v>
      </c>
      <c r="Q68" s="419" t="s">
        <v>41</v>
      </c>
      <c r="R68" s="426" t="n">
        <v>70.0</v>
      </c>
      <c r="S68" s="427" t="n">
        <f>ROUND(K68,2)*R68</f>
        <v>1167.6</v>
      </c>
    </row>
    <row r="69" ht="45.0" customHeight="true">
      <c r="A69" s="428" t="s">
        <v>23</v>
      </c>
      <c r="B69" s="428" t="s">
        <v>175</v>
      </c>
      <c r="C69" s="428" t="s">
        <v>64</v>
      </c>
      <c r="D69" s="428" t="s">
        <v>151</v>
      </c>
      <c r="E69" s="428" t="s">
        <v>152</v>
      </c>
      <c r="F69" s="429" t="n">
        <f>R69</f>
        <v>426.0</v>
      </c>
      <c r="G69" s="428" t="s">
        <v>91</v>
      </c>
      <c r="H69" s="430" t="n">
        <v>12.68</v>
      </c>
      <c r="I69" s="431" t="n">
        <v>12.68</v>
      </c>
      <c r="J69" s="432" t="n">
        <v>0.24</v>
      </c>
      <c r="K69" s="433" t="n">
        <f>ROUND(I69,2)+(ROUND(I69,2)*J69)</f>
        <v>15.723199999999999</v>
      </c>
      <c r="L69" s="434" t="n">
        <f>ROUND(S69,2)</f>
        <v>6696.72</v>
      </c>
      <c r="M69" s="428" t="s">
        <v>21</v>
      </c>
      <c r="N69" s="428" t="s">
        <v>38</v>
      </c>
      <c r="O69" s="428" t="s">
        <v>92</v>
      </c>
      <c r="P69" s="428" t="s">
        <v>40</v>
      </c>
      <c r="Q69" s="428" t="s">
        <v>41</v>
      </c>
      <c r="R69" s="435" t="n">
        <v>426.0</v>
      </c>
      <c r="S69" s="436" t="n">
        <f>ROUND(K69,2)*R69</f>
        <v>6696.72</v>
      </c>
    </row>
    <row r="70" ht="45.0" customHeight="true">
      <c r="A70" s="437" t="s">
        <v>23</v>
      </c>
      <c r="B70" s="437" t="s">
        <v>176</v>
      </c>
      <c r="C70" s="437" t="s">
        <v>64</v>
      </c>
      <c r="D70" s="437" t="s">
        <v>154</v>
      </c>
      <c r="E70" s="437" t="s">
        <v>155</v>
      </c>
      <c r="F70" s="438" t="n">
        <f>R70</f>
        <v>433.0</v>
      </c>
      <c r="G70" s="437" t="s">
        <v>91</v>
      </c>
      <c r="H70" s="439" t="n">
        <v>11.34</v>
      </c>
      <c r="I70" s="440" t="n">
        <v>11.34</v>
      </c>
      <c r="J70" s="441" t="n">
        <v>0.24</v>
      </c>
      <c r="K70" s="442" t="n">
        <f>ROUND(I70,2)+(ROUND(I70,2)*J70)</f>
        <v>14.0616</v>
      </c>
      <c r="L70" s="443" t="n">
        <f>ROUND(S70,2)</f>
        <v>6087.98</v>
      </c>
      <c r="M70" s="437" t="s">
        <v>21</v>
      </c>
      <c r="N70" s="437" t="s">
        <v>38</v>
      </c>
      <c r="O70" s="437" t="s">
        <v>92</v>
      </c>
      <c r="P70" s="437" t="s">
        <v>40</v>
      </c>
      <c r="Q70" s="437" t="s">
        <v>41</v>
      </c>
      <c r="R70" s="444" t="n">
        <v>433.0</v>
      </c>
      <c r="S70" s="445" t="n">
        <f>ROUND(K70,2)*R70</f>
        <v>6087.9800000000005</v>
      </c>
    </row>
    <row r="71" ht="45.0" customHeight="true">
      <c r="A71" s="446" t="s">
        <v>23</v>
      </c>
      <c r="B71" s="446" t="s">
        <v>177</v>
      </c>
      <c r="C71" s="446" t="s">
        <v>64</v>
      </c>
      <c r="D71" s="446" t="s">
        <v>157</v>
      </c>
      <c r="E71" s="446" t="s">
        <v>158</v>
      </c>
      <c r="F71" s="447" t="n">
        <f>R71</f>
        <v>26.0</v>
      </c>
      <c r="G71" s="446" t="s">
        <v>91</v>
      </c>
      <c r="H71" s="448" t="n">
        <v>9.55</v>
      </c>
      <c r="I71" s="449" t="n">
        <v>9.55</v>
      </c>
      <c r="J71" s="450" t="n">
        <v>0.24</v>
      </c>
      <c r="K71" s="451" t="n">
        <f>ROUND(I71,2)+(ROUND(I71,2)*J71)</f>
        <v>11.842</v>
      </c>
      <c r="L71" s="452" t="n">
        <f>ROUND(S71,2)</f>
        <v>307.84</v>
      </c>
      <c r="M71" s="446" t="s">
        <v>21</v>
      </c>
      <c r="N71" s="446" t="s">
        <v>38</v>
      </c>
      <c r="O71" s="446" t="s">
        <v>92</v>
      </c>
      <c r="P71" s="446" t="s">
        <v>40</v>
      </c>
      <c r="Q71" s="446" t="s">
        <v>41</v>
      </c>
      <c r="R71" s="453" t="n">
        <v>26.0</v>
      </c>
      <c r="S71" s="454" t="n">
        <f>ROUND(K71,2)*R71</f>
        <v>307.84</v>
      </c>
    </row>
    <row r="72" ht="45.0" customHeight="true">
      <c r="A72" s="455" t="s">
        <v>23</v>
      </c>
      <c r="B72" s="455" t="s">
        <v>178</v>
      </c>
      <c r="C72" s="455" t="s">
        <v>64</v>
      </c>
      <c r="D72" s="455" t="s">
        <v>160</v>
      </c>
      <c r="E72" s="455" t="s">
        <v>161</v>
      </c>
      <c r="F72" s="456" t="n">
        <f>R72</f>
        <v>18.0</v>
      </c>
      <c r="G72" s="455" t="s">
        <v>91</v>
      </c>
      <c r="H72" s="457" t="n">
        <v>9.25</v>
      </c>
      <c r="I72" s="458" t="n">
        <v>9.25</v>
      </c>
      <c r="J72" s="459" t="n">
        <v>0.24</v>
      </c>
      <c r="K72" s="460" t="n">
        <f>ROUND(I72,2)+(ROUND(I72,2)*J72)</f>
        <v>11.469999999999999</v>
      </c>
      <c r="L72" s="461" t="n">
        <f>ROUND(S72,2)</f>
        <v>206.46</v>
      </c>
      <c r="M72" s="455" t="s">
        <v>21</v>
      </c>
      <c r="N72" s="455" t="s">
        <v>38</v>
      </c>
      <c r="O72" s="455" t="s">
        <v>92</v>
      </c>
      <c r="P72" s="455" t="s">
        <v>40</v>
      </c>
      <c r="Q72" s="455" t="s">
        <v>41</v>
      </c>
      <c r="R72" s="462" t="n">
        <v>18.0</v>
      </c>
      <c r="S72" s="463" t="n">
        <f>ROUND(K72,2)*R72</f>
        <v>206.46</v>
      </c>
    </row>
    <row r="73" ht="45.0" customHeight="true">
      <c r="A73" s="464" t="s">
        <v>23</v>
      </c>
      <c r="B73" s="464" t="s">
        <v>179</v>
      </c>
      <c r="C73" s="464" t="s">
        <v>25</v>
      </c>
      <c r="D73" s="464" t="s">
        <v>180</v>
      </c>
      <c r="E73" s="464" t="s">
        <v>181</v>
      </c>
      <c r="F73" s="465" t="n">
        <f>R73</f>
        <v>24.27</v>
      </c>
      <c r="G73" s="464" t="s">
        <v>72</v>
      </c>
      <c r="H73" s="466" t="n">
        <v>913.41</v>
      </c>
      <c r="I73" s="467" t="n">
        <v>913.41</v>
      </c>
      <c r="J73" s="468" t="n">
        <v>0.24</v>
      </c>
      <c r="K73" s="469" t="n">
        <f>ROUND(I73,2)+(ROUND(I73,2)*J73)</f>
        <v>1132.6284</v>
      </c>
      <c r="L73" s="470" t="n">
        <f>ROUND(S73,2)</f>
        <v>27488.93</v>
      </c>
      <c r="M73" s="464" t="s">
        <v>21</v>
      </c>
      <c r="N73" s="464" t="s">
        <v>42</v>
      </c>
      <c r="O73" s="464" t="s">
        <v>83</v>
      </c>
      <c r="P73" s="464" t="s">
        <v>40</v>
      </c>
      <c r="Q73" s="464" t="s">
        <v>41</v>
      </c>
      <c r="R73" s="471" t="n">
        <v>24.27</v>
      </c>
      <c r="S73" s="472" t="n">
        <f>ROUND(K73,2)*R73</f>
        <v>27488.9301</v>
      </c>
    </row>
    <row r="74" ht="45.0" customHeight="true">
      <c r="A74" s="473" t="s">
        <v>23</v>
      </c>
      <c r="B74" s="473" t="s">
        <v>182</v>
      </c>
      <c r="C74" s="473" t="s">
        <v>64</v>
      </c>
      <c r="D74" s="473" t="s">
        <v>183</v>
      </c>
      <c r="E74" s="473" t="s">
        <v>184</v>
      </c>
      <c r="F74" s="474" t="n">
        <f>R74</f>
        <v>27.14</v>
      </c>
      <c r="G74" s="473" t="s">
        <v>79</v>
      </c>
      <c r="H74" s="475" t="n">
        <v>61.48</v>
      </c>
      <c r="I74" s="476" t="n">
        <v>61.48</v>
      </c>
      <c r="J74" s="477" t="n">
        <v>0.24</v>
      </c>
      <c r="K74" s="478" t="n">
        <f>ROUND(I74,2)+(ROUND(I74,2)*J74)</f>
        <v>76.23519999999999</v>
      </c>
      <c r="L74" s="479" t="n">
        <f>ROUND(S74,2)</f>
        <v>2069.15</v>
      </c>
      <c r="M74" s="473" t="s">
        <v>21</v>
      </c>
      <c r="N74" s="473" t="s">
        <v>40</v>
      </c>
      <c r="O74" s="473" t="s">
        <v>87</v>
      </c>
      <c r="P74" s="473" t="s">
        <v>42</v>
      </c>
      <c r="Q74" s="473" t="s">
        <v>43</v>
      </c>
      <c r="R74" s="480" t="n">
        <v>27.14</v>
      </c>
      <c r="S74" s="481" t="n">
        <f>ROUND(K74,2)*R74</f>
        <v>2069.1536</v>
      </c>
    </row>
    <row r="75" ht="45.0" customHeight="true">
      <c r="A75" s="482" t="s">
        <v>23</v>
      </c>
      <c r="B75" s="482" t="s">
        <v>185</v>
      </c>
      <c r="C75" s="482" t="s">
        <v>64</v>
      </c>
      <c r="D75" s="482" t="s">
        <v>186</v>
      </c>
      <c r="E75" s="482" t="s">
        <v>187</v>
      </c>
      <c r="F75" s="483" t="n">
        <f>R75</f>
        <v>122.0</v>
      </c>
      <c r="G75" s="482" t="s">
        <v>91</v>
      </c>
      <c r="H75" s="484" t="n">
        <v>12.95</v>
      </c>
      <c r="I75" s="485" t="n">
        <v>12.95</v>
      </c>
      <c r="J75" s="486" t="n">
        <v>0.24</v>
      </c>
      <c r="K75" s="487" t="n">
        <f>ROUND(I75,2)+(ROUND(I75,2)*J75)</f>
        <v>16.058</v>
      </c>
      <c r="L75" s="488" t="n">
        <f>ROUND(S75,2)</f>
        <v>1959.32</v>
      </c>
      <c r="M75" s="482" t="s">
        <v>21</v>
      </c>
      <c r="N75" s="482" t="s">
        <v>38</v>
      </c>
      <c r="O75" s="482" t="s">
        <v>92</v>
      </c>
      <c r="P75" s="482" t="s">
        <v>42</v>
      </c>
      <c r="Q75" s="482" t="s">
        <v>43</v>
      </c>
      <c r="R75" s="489" t="n">
        <v>122.0</v>
      </c>
      <c r="S75" s="490" t="n">
        <f>ROUND(K75,2)*R75</f>
        <v>1959.32</v>
      </c>
    </row>
    <row r="76" ht="45.0" customHeight="true">
      <c r="A76" s="491" t="s">
        <v>23</v>
      </c>
      <c r="B76" s="491" t="s">
        <v>188</v>
      </c>
      <c r="C76" s="491" t="s">
        <v>64</v>
      </c>
      <c r="D76" s="491" t="s">
        <v>189</v>
      </c>
      <c r="E76" s="491" t="s">
        <v>190</v>
      </c>
      <c r="F76" s="492" t="n">
        <f>R76</f>
        <v>123.0</v>
      </c>
      <c r="G76" s="491" t="s">
        <v>91</v>
      </c>
      <c r="H76" s="493" t="n">
        <v>12.2</v>
      </c>
      <c r="I76" s="494" t="n">
        <v>12.2</v>
      </c>
      <c r="J76" s="495" t="n">
        <v>0.24</v>
      </c>
      <c r="K76" s="496" t="n">
        <f>ROUND(I76,2)+(ROUND(I76,2)*J76)</f>
        <v>15.128</v>
      </c>
      <c r="L76" s="497" t="n">
        <f>ROUND(S76,2)</f>
        <v>1860.99</v>
      </c>
      <c r="M76" s="491" t="s">
        <v>21</v>
      </c>
      <c r="N76" s="491" t="s">
        <v>38</v>
      </c>
      <c r="O76" s="491" t="s">
        <v>92</v>
      </c>
      <c r="P76" s="491" t="s">
        <v>42</v>
      </c>
      <c r="Q76" s="491" t="s">
        <v>43</v>
      </c>
      <c r="R76" s="498" t="n">
        <v>123.0</v>
      </c>
      <c r="S76" s="499" t="n">
        <f>ROUND(K76,2)*R76</f>
        <v>1860.99</v>
      </c>
    </row>
    <row r="77" ht="45.0" customHeight="true">
      <c r="A77" s="500" t="s">
        <v>23</v>
      </c>
      <c r="B77" s="500" t="s">
        <v>191</v>
      </c>
      <c r="C77" s="500" t="s">
        <v>25</v>
      </c>
      <c r="D77" s="500" t="s">
        <v>180</v>
      </c>
      <c r="E77" s="500" t="s">
        <v>181</v>
      </c>
      <c r="F77" s="501" t="n">
        <f>R77</f>
        <v>4.07</v>
      </c>
      <c r="G77" s="500" t="s">
        <v>72</v>
      </c>
      <c r="H77" s="502" t="n">
        <v>913.41</v>
      </c>
      <c r="I77" s="503" t="n">
        <v>913.41</v>
      </c>
      <c r="J77" s="504" t="n">
        <v>0.24</v>
      </c>
      <c r="K77" s="505" t="n">
        <f>ROUND(I77,2)+(ROUND(I77,2)*J77)</f>
        <v>1132.6284</v>
      </c>
      <c r="L77" s="506" t="n">
        <f>ROUND(S77,2)</f>
        <v>4609.8</v>
      </c>
      <c r="M77" s="500" t="s">
        <v>21</v>
      </c>
      <c r="N77" s="500" t="s">
        <v>42</v>
      </c>
      <c r="O77" s="500" t="s">
        <v>83</v>
      </c>
      <c r="P77" s="500" t="s">
        <v>42</v>
      </c>
      <c r="Q77" s="500" t="s">
        <v>43</v>
      </c>
      <c r="R77" s="507" t="n">
        <v>4.07</v>
      </c>
      <c r="S77" s="508" t="n">
        <f>ROUND(K77,2)*R77</f>
        <v>4609.804100000001</v>
      </c>
    </row>
    <row r="78" ht="45.0" customHeight="true">
      <c r="A78" s="510" t="s">
        <v>19</v>
      </c>
      <c r="B78" s="510" t="s">
        <v>36</v>
      </c>
      <c r="C78" s="510" t="s">
        <v>21</v>
      </c>
      <c r="D78" s="510" t="s">
        <v>21</v>
      </c>
      <c r="E78" s="510" t="s">
        <v>192</v>
      </c>
      <c r="F78" s="510" t="s">
        <v>21</v>
      </c>
      <c r="G78" s="510" t="s">
        <v>21</v>
      </c>
      <c r="H78" s="510" t="s">
        <v>21</v>
      </c>
      <c r="I78" s="510" t="s">
        <v>21</v>
      </c>
      <c r="J78" s="510" t="s">
        <v>21</v>
      </c>
      <c r="K78" s="510" t="s">
        <v>21</v>
      </c>
      <c r="L78" s="511" t="n">
        <f>ROUND(L79,2)+ROUND(L80,2)+ROUND(L81,2)+ROUND(L82,2)+ROUND(L83,2)+ROUND(L84,2)</f>
        <v>152419.03</v>
      </c>
      <c r="M78" s="510" t="s">
        <v>21</v>
      </c>
      <c r="N78" s="510" t="s">
        <v>21</v>
      </c>
      <c r="O78" s="510" t="s">
        <v>21</v>
      </c>
      <c r="P78" s="510" t="s">
        <v>21</v>
      </c>
      <c r="Q78" s="510" t="s">
        <v>21</v>
      </c>
      <c r="R78" s="510" t="s">
        <v>21</v>
      </c>
      <c r="S78" s="510" t="s">
        <v>21</v>
      </c>
    </row>
    <row r="79" ht="45.0" customHeight="true">
      <c r="A79" s="512" t="s">
        <v>23</v>
      </c>
      <c r="B79" s="512" t="s">
        <v>193</v>
      </c>
      <c r="C79" s="512" t="s">
        <v>25</v>
      </c>
      <c r="D79" s="512" t="s">
        <v>194</v>
      </c>
      <c r="E79" s="512" t="s">
        <v>195</v>
      </c>
      <c r="F79" s="513" t="n">
        <f>R79</f>
        <v>3084.16</v>
      </c>
      <c r="G79" s="512" t="s">
        <v>91</v>
      </c>
      <c r="H79" s="514" t="n">
        <v>12.58</v>
      </c>
      <c r="I79" s="515" t="n">
        <v>12.58</v>
      </c>
      <c r="J79" s="516" t="n">
        <v>0.24</v>
      </c>
      <c r="K79" s="517" t="n">
        <f>ROUND(I79,2)+(ROUND(I79,2)*J79)</f>
        <v>15.5992</v>
      </c>
      <c r="L79" s="518" t="n">
        <f>ROUND(S79,2)</f>
        <v>48112.9</v>
      </c>
      <c r="M79" s="512" t="s">
        <v>21</v>
      </c>
      <c r="N79" s="512" t="s">
        <v>48</v>
      </c>
      <c r="O79" s="512" t="s">
        <v>196</v>
      </c>
      <c r="P79" s="512" t="s">
        <v>30</v>
      </c>
      <c r="Q79" s="512" t="s">
        <v>31</v>
      </c>
      <c r="R79" s="519" t="n">
        <v>3084.16</v>
      </c>
      <c r="S79" s="520" t="n">
        <f>ROUND(K79,2)*R79</f>
        <v>48112.89599999999</v>
      </c>
    </row>
    <row r="80" ht="45.0" customHeight="true">
      <c r="A80" s="521" t="s">
        <v>23</v>
      </c>
      <c r="B80" s="521" t="s">
        <v>197</v>
      </c>
      <c r="C80" s="521" t="s">
        <v>25</v>
      </c>
      <c r="D80" s="521" t="s">
        <v>198</v>
      </c>
      <c r="E80" s="521" t="s">
        <v>199</v>
      </c>
      <c r="F80" s="522" t="n">
        <f>R80</f>
        <v>276.29</v>
      </c>
      <c r="G80" s="521" t="s">
        <v>79</v>
      </c>
      <c r="H80" s="523" t="n">
        <v>44.54</v>
      </c>
      <c r="I80" s="524" t="n">
        <v>44.54</v>
      </c>
      <c r="J80" s="525" t="n">
        <v>0.24</v>
      </c>
      <c r="K80" s="526" t="n">
        <f>ROUND(I80,2)+(ROUND(I80,2)*J80)</f>
        <v>55.2296</v>
      </c>
      <c r="L80" s="527" t="n">
        <f>ROUND(S80,2)</f>
        <v>15259.5</v>
      </c>
      <c r="M80" s="521" t="s">
        <v>21</v>
      </c>
      <c r="N80" s="521" t="s">
        <v>48</v>
      </c>
      <c r="O80" s="521" t="s">
        <v>196</v>
      </c>
      <c r="P80" s="521" t="s">
        <v>30</v>
      </c>
      <c r="Q80" s="521" t="s">
        <v>31</v>
      </c>
      <c r="R80" s="528" t="n">
        <v>276.29</v>
      </c>
      <c r="S80" s="529" t="n">
        <f>ROUND(K80,2)*R80</f>
        <v>15259.4967</v>
      </c>
    </row>
    <row r="81" ht="45.0" customHeight="true">
      <c r="A81" s="530" t="s">
        <v>23</v>
      </c>
      <c r="B81" s="530" t="s">
        <v>200</v>
      </c>
      <c r="C81" s="530" t="s">
        <v>64</v>
      </c>
      <c r="D81" s="530" t="s">
        <v>201</v>
      </c>
      <c r="E81" s="530" t="s">
        <v>202</v>
      </c>
      <c r="F81" s="531" t="n">
        <f>R81</f>
        <v>100.29</v>
      </c>
      <c r="G81" s="530" t="s">
        <v>91</v>
      </c>
      <c r="H81" s="532" t="n">
        <v>10.16</v>
      </c>
      <c r="I81" s="533" t="n">
        <v>10.16</v>
      </c>
      <c r="J81" s="534" t="n">
        <v>0.24</v>
      </c>
      <c r="K81" s="535" t="n">
        <f>ROUND(I81,2)+(ROUND(I81,2)*J81)</f>
        <v>12.5984</v>
      </c>
      <c r="L81" s="536" t="n">
        <f>ROUND(S81,2)</f>
        <v>1263.65</v>
      </c>
      <c r="M81" s="530" t="s">
        <v>21</v>
      </c>
      <c r="N81" s="530" t="s">
        <v>48</v>
      </c>
      <c r="O81" s="530" t="s">
        <v>196</v>
      </c>
      <c r="P81" s="530" t="s">
        <v>30</v>
      </c>
      <c r="Q81" s="530" t="s">
        <v>31</v>
      </c>
      <c r="R81" s="537" t="n">
        <v>100.29</v>
      </c>
      <c r="S81" s="538" t="n">
        <f>ROUND(K81,2)*R81</f>
        <v>1263.654</v>
      </c>
    </row>
    <row r="82" ht="45.0" customHeight="true">
      <c r="A82" s="539" t="s">
        <v>23</v>
      </c>
      <c r="B82" s="539" t="s">
        <v>203</v>
      </c>
      <c r="C82" s="539" t="s">
        <v>64</v>
      </c>
      <c r="D82" s="539" t="s">
        <v>204</v>
      </c>
      <c r="E82" s="539" t="s">
        <v>205</v>
      </c>
      <c r="F82" s="540" t="n">
        <f>R82</f>
        <v>65.88</v>
      </c>
      <c r="G82" s="539" t="s">
        <v>67</v>
      </c>
      <c r="H82" s="541" t="n">
        <v>95.5</v>
      </c>
      <c r="I82" s="542" t="n">
        <v>95.5</v>
      </c>
      <c r="J82" s="543" t="n">
        <v>0.24</v>
      </c>
      <c r="K82" s="544" t="n">
        <f>ROUND(I82,2)+(ROUND(I82,2)*J82)</f>
        <v>118.42</v>
      </c>
      <c r="L82" s="545" t="n">
        <f>ROUND(S82,2)</f>
        <v>7801.51</v>
      </c>
      <c r="M82" s="539" t="s">
        <v>21</v>
      </c>
      <c r="N82" s="539" t="s">
        <v>50</v>
      </c>
      <c r="O82" s="539" t="s">
        <v>206</v>
      </c>
      <c r="P82" s="539" t="s">
        <v>30</v>
      </c>
      <c r="Q82" s="539" t="s">
        <v>31</v>
      </c>
      <c r="R82" s="546" t="n">
        <v>65.88</v>
      </c>
      <c r="S82" s="547" t="n">
        <f>ROUND(K82,2)*R82</f>
        <v>7801.509599999999</v>
      </c>
    </row>
    <row r="83" ht="45.0" customHeight="true">
      <c r="A83" s="548" t="s">
        <v>23</v>
      </c>
      <c r="B83" s="548" t="s">
        <v>207</v>
      </c>
      <c r="C83" s="548" t="s">
        <v>64</v>
      </c>
      <c r="D83" s="548" t="s">
        <v>208</v>
      </c>
      <c r="E83" s="548" t="s">
        <v>209</v>
      </c>
      <c r="F83" s="549" t="n">
        <f>R83</f>
        <v>138.65</v>
      </c>
      <c r="G83" s="548" t="s">
        <v>67</v>
      </c>
      <c r="H83" s="550" t="n">
        <v>57.12</v>
      </c>
      <c r="I83" s="551" t="n">
        <v>57.12</v>
      </c>
      <c r="J83" s="552" t="n">
        <v>0.24</v>
      </c>
      <c r="K83" s="553" t="n">
        <f>ROUND(I83,2)+(ROUND(I83,2)*J83)</f>
        <v>70.8288</v>
      </c>
      <c r="L83" s="554" t="n">
        <f>ROUND(S83,2)</f>
        <v>9820.58</v>
      </c>
      <c r="M83" s="548" t="s">
        <v>21</v>
      </c>
      <c r="N83" s="548" t="s">
        <v>50</v>
      </c>
      <c r="O83" s="548" t="s">
        <v>206</v>
      </c>
      <c r="P83" s="548" t="s">
        <v>30</v>
      </c>
      <c r="Q83" s="548" t="s">
        <v>31</v>
      </c>
      <c r="R83" s="555" t="n">
        <v>138.65</v>
      </c>
      <c r="S83" s="556" t="n">
        <f>ROUND(K83,2)*R83</f>
        <v>9820.5795</v>
      </c>
    </row>
    <row r="84" ht="45.0" customHeight="true">
      <c r="A84" s="557" t="s">
        <v>23</v>
      </c>
      <c r="B84" s="557" t="s">
        <v>210</v>
      </c>
      <c r="C84" s="557" t="s">
        <v>64</v>
      </c>
      <c r="D84" s="557" t="s">
        <v>211</v>
      </c>
      <c r="E84" s="557" t="s">
        <v>212</v>
      </c>
      <c r="F84" s="558" t="n">
        <f>R84</f>
        <v>315.5</v>
      </c>
      <c r="G84" s="557" t="s">
        <v>79</v>
      </c>
      <c r="H84" s="559" t="n">
        <v>179.34</v>
      </c>
      <c r="I84" s="560" t="n">
        <v>179.34</v>
      </c>
      <c r="J84" s="561" t="n">
        <v>0.24</v>
      </c>
      <c r="K84" s="562" t="n">
        <f>ROUND(I84,2)+(ROUND(I84,2)*J84)</f>
        <v>222.3816</v>
      </c>
      <c r="L84" s="563" t="n">
        <f>ROUND(S84,2)</f>
        <v>70160.89</v>
      </c>
      <c r="M84" s="557" t="s">
        <v>21</v>
      </c>
      <c r="N84" s="557" t="s">
        <v>50</v>
      </c>
      <c r="O84" s="557" t="s">
        <v>206</v>
      </c>
      <c r="P84" s="557" t="s">
        <v>30</v>
      </c>
      <c r="Q84" s="557" t="s">
        <v>31</v>
      </c>
      <c r="R84" s="564" t="n">
        <v>315.5</v>
      </c>
      <c r="S84" s="565" t="n">
        <f>ROUND(K84,2)*R84</f>
        <v>70160.89</v>
      </c>
    </row>
    <row r="85" ht="45.0" customHeight="true">
      <c r="A85" s="567" t="s">
        <v>19</v>
      </c>
      <c r="B85" s="567" t="s">
        <v>38</v>
      </c>
      <c r="C85" s="567" t="s">
        <v>21</v>
      </c>
      <c r="D85" s="567" t="s">
        <v>21</v>
      </c>
      <c r="E85" s="567" t="s">
        <v>213</v>
      </c>
      <c r="F85" s="567" t="s">
        <v>21</v>
      </c>
      <c r="G85" s="567" t="s">
        <v>21</v>
      </c>
      <c r="H85" s="567" t="s">
        <v>21</v>
      </c>
      <c r="I85" s="567" t="s">
        <v>21</v>
      </c>
      <c r="J85" s="567" t="s">
        <v>21</v>
      </c>
      <c r="K85" s="567" t="s">
        <v>21</v>
      </c>
      <c r="L85" s="568" t="n">
        <f>ROUND(L86,2)+ROUND(L87,2)+ROUND(L88,2)</f>
        <v>78429.06000000001</v>
      </c>
      <c r="M85" s="567" t="s">
        <v>21</v>
      </c>
      <c r="N85" s="567" t="s">
        <v>21</v>
      </c>
      <c r="O85" s="567" t="s">
        <v>21</v>
      </c>
      <c r="P85" s="567" t="s">
        <v>21</v>
      </c>
      <c r="Q85" s="567" t="s">
        <v>21</v>
      </c>
      <c r="R85" s="567" t="s">
        <v>21</v>
      </c>
      <c r="S85" s="567" t="s">
        <v>21</v>
      </c>
    </row>
    <row r="86" ht="45.0" customHeight="true">
      <c r="A86" s="569" t="s">
        <v>23</v>
      </c>
      <c r="B86" s="569" t="s">
        <v>214</v>
      </c>
      <c r="C86" s="569" t="s">
        <v>64</v>
      </c>
      <c r="D86" s="569" t="s">
        <v>215</v>
      </c>
      <c r="E86" s="569" t="s">
        <v>216</v>
      </c>
      <c r="F86" s="570" t="n">
        <f>R86</f>
        <v>600.62</v>
      </c>
      <c r="G86" s="569" t="s">
        <v>79</v>
      </c>
      <c r="H86" s="571" t="n">
        <v>96.46</v>
      </c>
      <c r="I86" s="572" t="n">
        <v>96.46</v>
      </c>
      <c r="J86" s="573" t="n">
        <v>0.24</v>
      </c>
      <c r="K86" s="574" t="n">
        <f>ROUND(I86,2)+(ROUND(I86,2)*J86)</f>
        <v>119.6104</v>
      </c>
      <c r="L86" s="575" t="n">
        <f>ROUND(S86,2)</f>
        <v>71840.16</v>
      </c>
      <c r="M86" s="569" t="s">
        <v>21</v>
      </c>
      <c r="N86" s="569" t="s">
        <v>44</v>
      </c>
      <c r="O86" s="569" t="s">
        <v>217</v>
      </c>
      <c r="P86" s="569" t="s">
        <v>30</v>
      </c>
      <c r="Q86" s="569" t="s">
        <v>31</v>
      </c>
      <c r="R86" s="576" t="n">
        <v>600.62</v>
      </c>
      <c r="S86" s="577" t="n">
        <f>ROUND(K86,2)*R86</f>
        <v>71840.1582</v>
      </c>
    </row>
    <row r="87" ht="45.0" customHeight="true">
      <c r="A87" s="578" t="s">
        <v>23</v>
      </c>
      <c r="B87" s="578" t="s">
        <v>218</v>
      </c>
      <c r="C87" s="578" t="s">
        <v>64</v>
      </c>
      <c r="D87" s="578" t="s">
        <v>219</v>
      </c>
      <c r="E87" s="578" t="s">
        <v>220</v>
      </c>
      <c r="F87" s="579" t="n">
        <f>R87</f>
        <v>56.49</v>
      </c>
      <c r="G87" s="578" t="s">
        <v>67</v>
      </c>
      <c r="H87" s="580" t="n">
        <v>76.68</v>
      </c>
      <c r="I87" s="581" t="n">
        <v>76.68</v>
      </c>
      <c r="J87" s="582" t="n">
        <v>0.24</v>
      </c>
      <c r="K87" s="583" t="n">
        <f>ROUND(I87,2)+(ROUND(I87,2)*J87)</f>
        <v>95.0832</v>
      </c>
      <c r="L87" s="584" t="n">
        <f>ROUND(S87,2)</f>
        <v>5371.07</v>
      </c>
      <c r="M87" s="578" t="s">
        <v>21</v>
      </c>
      <c r="N87" s="578" t="s">
        <v>46</v>
      </c>
      <c r="O87" s="578" t="s">
        <v>221</v>
      </c>
      <c r="P87" s="578" t="s">
        <v>30</v>
      </c>
      <c r="Q87" s="578" t="s">
        <v>31</v>
      </c>
      <c r="R87" s="585" t="n">
        <v>56.49</v>
      </c>
      <c r="S87" s="586" t="n">
        <f>ROUND(K87,2)*R87</f>
        <v>5371.0692</v>
      </c>
    </row>
    <row r="88" ht="45.0" customHeight="true">
      <c r="A88" s="587" t="s">
        <v>23</v>
      </c>
      <c r="B88" s="587" t="s">
        <v>222</v>
      </c>
      <c r="C88" s="587" t="s">
        <v>64</v>
      </c>
      <c r="D88" s="587" t="s">
        <v>223</v>
      </c>
      <c r="E88" s="587" t="s">
        <v>224</v>
      </c>
      <c r="F88" s="588" t="n">
        <f>R88</f>
        <v>16.8</v>
      </c>
      <c r="G88" s="587" t="s">
        <v>67</v>
      </c>
      <c r="H88" s="589" t="n">
        <v>58.46</v>
      </c>
      <c r="I88" s="590" t="n">
        <v>58.46</v>
      </c>
      <c r="J88" s="591" t="n">
        <v>0.24</v>
      </c>
      <c r="K88" s="592" t="n">
        <f>ROUND(I88,2)+(ROUND(I88,2)*J88)</f>
        <v>72.4904</v>
      </c>
      <c r="L88" s="593" t="n">
        <f>ROUND(S88,2)</f>
        <v>1217.83</v>
      </c>
      <c r="M88" s="587" t="s">
        <v>21</v>
      </c>
      <c r="N88" s="587" t="s">
        <v>46</v>
      </c>
      <c r="O88" s="587" t="s">
        <v>221</v>
      </c>
      <c r="P88" s="587" t="s">
        <v>30</v>
      </c>
      <c r="Q88" s="587" t="s">
        <v>31</v>
      </c>
      <c r="R88" s="594" t="n">
        <v>16.8</v>
      </c>
      <c r="S88" s="595" t="n">
        <f>ROUND(K88,2)*R88</f>
        <v>1217.8319999999999</v>
      </c>
    </row>
    <row r="89" ht="45.0" customHeight="true">
      <c r="A89" s="597" t="s">
        <v>19</v>
      </c>
      <c r="B89" s="597" t="s">
        <v>40</v>
      </c>
      <c r="C89" s="597" t="s">
        <v>21</v>
      </c>
      <c r="D89" s="597" t="s">
        <v>21</v>
      </c>
      <c r="E89" s="597" t="s">
        <v>225</v>
      </c>
      <c r="F89" s="597" t="s">
        <v>21</v>
      </c>
      <c r="G89" s="597" t="s">
        <v>21</v>
      </c>
      <c r="H89" s="597" t="s">
        <v>21</v>
      </c>
      <c r="I89" s="597" t="s">
        <v>21</v>
      </c>
      <c r="J89" s="597" t="s">
        <v>21</v>
      </c>
      <c r="K89" s="597" t="s">
        <v>21</v>
      </c>
      <c r="L89" s="598" t="n">
        <f>ROUND(L90,2)+ROUND(L91,2)+ROUND(L92,2)+ROUND(L93,2)+ROUND(L94,2)+ROUND(L95,2)+ROUND(L96,2)+ROUND(L97,2)+ROUND(L98,2)+ROUND(L99,2)+ROUND(L100,2)+ROUND(L101,2)+ROUND(L102,2)+ROUND(L103,2)+ROUND(L104,2)+ROUND(L105,2)+ROUND(L106,2)+ROUND(L107,2)+ROUND(L108,2)+ROUND(L109,2)+ROUND(L110,2)+ROUND(L111,2)+ROUND(L112,2)+ROUND(L113,2)+ROUND(L114,2)+ROUND(L115,2)+ROUND(L116,2)+ROUND(L117,2)+ROUND(L118,2)+ROUND(L119,2)+ROUND(L120,2)+ROUND(L121,2)+ROUND(L122,2)+ROUND(L123,2)+ROUND(L124,2)</f>
        <v>38605.51</v>
      </c>
      <c r="M89" s="597" t="s">
        <v>21</v>
      </c>
      <c r="N89" s="597" t="s">
        <v>21</v>
      </c>
      <c r="O89" s="597" t="s">
        <v>21</v>
      </c>
      <c r="P89" s="597" t="s">
        <v>21</v>
      </c>
      <c r="Q89" s="597" t="s">
        <v>21</v>
      </c>
      <c r="R89" s="597" t="s">
        <v>21</v>
      </c>
      <c r="S89" s="597" t="s">
        <v>21</v>
      </c>
    </row>
    <row r="90" ht="45.0" customHeight="true">
      <c r="A90" s="599" t="s">
        <v>23</v>
      </c>
      <c r="B90" s="599" t="s">
        <v>226</v>
      </c>
      <c r="C90" s="599" t="s">
        <v>64</v>
      </c>
      <c r="D90" s="599" t="s">
        <v>227</v>
      </c>
      <c r="E90" s="599" t="s">
        <v>228</v>
      </c>
      <c r="F90" s="600" t="n">
        <f>R90</f>
        <v>723.2</v>
      </c>
      <c r="G90" s="599" t="s">
        <v>67</v>
      </c>
      <c r="H90" s="601" t="n">
        <v>3.26</v>
      </c>
      <c r="I90" s="602" t="n">
        <v>3.26</v>
      </c>
      <c r="J90" s="603" t="n">
        <v>0.24</v>
      </c>
      <c r="K90" s="604" t="n">
        <f>ROUND(I90,2)+(ROUND(I90,2)*J90)</f>
        <v>4.0424</v>
      </c>
      <c r="L90" s="605" t="n">
        <f>ROUND(S90,2)</f>
        <v>2921.73</v>
      </c>
      <c r="M90" s="599" t="s">
        <v>21</v>
      </c>
      <c r="N90" s="599" t="s">
        <v>229</v>
      </c>
      <c r="O90" s="599" t="s">
        <v>230</v>
      </c>
      <c r="P90" s="599" t="s">
        <v>30</v>
      </c>
      <c r="Q90" s="599" t="s">
        <v>31</v>
      </c>
      <c r="R90" s="606" t="n">
        <v>723.2</v>
      </c>
      <c r="S90" s="607" t="n">
        <f>ROUND(K90,2)*R90</f>
        <v>2921.728</v>
      </c>
    </row>
    <row r="91" ht="45.0" customHeight="true">
      <c r="A91" s="608" t="s">
        <v>23</v>
      </c>
      <c r="B91" s="608" t="s">
        <v>231</v>
      </c>
      <c r="C91" s="608" t="s">
        <v>64</v>
      </c>
      <c r="D91" s="608" t="s">
        <v>232</v>
      </c>
      <c r="E91" s="608" t="s">
        <v>233</v>
      </c>
      <c r="F91" s="609" t="n">
        <f>R91</f>
        <v>862.71</v>
      </c>
      <c r="G91" s="608" t="s">
        <v>67</v>
      </c>
      <c r="H91" s="610" t="n">
        <v>4.78</v>
      </c>
      <c r="I91" s="611" t="n">
        <v>4.78</v>
      </c>
      <c r="J91" s="612" t="n">
        <v>0.24</v>
      </c>
      <c r="K91" s="613" t="n">
        <f>ROUND(I91,2)+(ROUND(I91,2)*J91)</f>
        <v>5.9272</v>
      </c>
      <c r="L91" s="614" t="n">
        <f>ROUND(S91,2)</f>
        <v>5115.87</v>
      </c>
      <c r="M91" s="608" t="s">
        <v>21</v>
      </c>
      <c r="N91" s="608" t="s">
        <v>229</v>
      </c>
      <c r="O91" s="608" t="s">
        <v>230</v>
      </c>
      <c r="P91" s="608" t="s">
        <v>30</v>
      </c>
      <c r="Q91" s="608" t="s">
        <v>31</v>
      </c>
      <c r="R91" s="615" t="n">
        <v>862.71</v>
      </c>
      <c r="S91" s="616" t="n">
        <f>ROUND(K91,2)*R91</f>
        <v>5115.8703</v>
      </c>
    </row>
    <row r="92" ht="45.0" customHeight="true">
      <c r="A92" s="617" t="s">
        <v>23</v>
      </c>
      <c r="B92" s="617" t="s">
        <v>234</v>
      </c>
      <c r="C92" s="617" t="s">
        <v>64</v>
      </c>
      <c r="D92" s="617" t="s">
        <v>235</v>
      </c>
      <c r="E92" s="617" t="s">
        <v>236</v>
      </c>
      <c r="F92" s="618" t="n">
        <f>R92</f>
        <v>230.87</v>
      </c>
      <c r="G92" s="617" t="s">
        <v>67</v>
      </c>
      <c r="H92" s="619" t="n">
        <v>7.44</v>
      </c>
      <c r="I92" s="620" t="n">
        <v>7.44</v>
      </c>
      <c r="J92" s="621" t="n">
        <v>0.24</v>
      </c>
      <c r="K92" s="622" t="n">
        <f>ROUND(I92,2)+(ROUND(I92,2)*J92)</f>
        <v>9.2256</v>
      </c>
      <c r="L92" s="623" t="n">
        <f>ROUND(S92,2)</f>
        <v>2130.93</v>
      </c>
      <c r="M92" s="617" t="s">
        <v>21</v>
      </c>
      <c r="N92" s="617" t="s">
        <v>229</v>
      </c>
      <c r="O92" s="617" t="s">
        <v>230</v>
      </c>
      <c r="P92" s="617" t="s">
        <v>30</v>
      </c>
      <c r="Q92" s="617" t="s">
        <v>31</v>
      </c>
      <c r="R92" s="624" t="n">
        <v>230.87</v>
      </c>
      <c r="S92" s="625" t="n">
        <f>ROUND(K92,2)*R92</f>
        <v>2130.9301</v>
      </c>
    </row>
    <row r="93" ht="45.0" customHeight="true">
      <c r="A93" s="626" t="s">
        <v>23</v>
      </c>
      <c r="B93" s="626" t="s">
        <v>237</v>
      </c>
      <c r="C93" s="626" t="s">
        <v>64</v>
      </c>
      <c r="D93" s="626" t="s">
        <v>238</v>
      </c>
      <c r="E93" s="626" t="s">
        <v>239</v>
      </c>
      <c r="F93" s="627" t="n">
        <f>R93</f>
        <v>104.2</v>
      </c>
      <c r="G93" s="626" t="s">
        <v>67</v>
      </c>
      <c r="H93" s="628" t="n">
        <v>19.49</v>
      </c>
      <c r="I93" s="629" t="n">
        <v>19.49</v>
      </c>
      <c r="J93" s="630" t="n">
        <v>0.24</v>
      </c>
      <c r="K93" s="631" t="n">
        <f>ROUND(I93,2)+(ROUND(I93,2)*J93)</f>
        <v>24.167599999999997</v>
      </c>
      <c r="L93" s="632" t="n">
        <f>ROUND(S93,2)</f>
        <v>2518.51</v>
      </c>
      <c r="M93" s="626" t="s">
        <v>21</v>
      </c>
      <c r="N93" s="626" t="s">
        <v>229</v>
      </c>
      <c r="O93" s="626" t="s">
        <v>230</v>
      </c>
      <c r="P93" s="626" t="s">
        <v>30</v>
      </c>
      <c r="Q93" s="626" t="s">
        <v>31</v>
      </c>
      <c r="R93" s="633" t="n">
        <v>104.2</v>
      </c>
      <c r="S93" s="634" t="n">
        <f>ROUND(K93,2)*R93</f>
        <v>2518.514</v>
      </c>
    </row>
    <row r="94" ht="45.0" customHeight="true">
      <c r="A94" s="635" t="s">
        <v>23</v>
      </c>
      <c r="B94" s="635" t="s">
        <v>240</v>
      </c>
      <c r="C94" s="635" t="s">
        <v>64</v>
      </c>
      <c r="D94" s="635" t="s">
        <v>241</v>
      </c>
      <c r="E94" s="635" t="s">
        <v>242</v>
      </c>
      <c r="F94" s="636" t="n">
        <f>R94</f>
        <v>27.2</v>
      </c>
      <c r="G94" s="635" t="s">
        <v>67</v>
      </c>
      <c r="H94" s="637" t="n">
        <v>31.9</v>
      </c>
      <c r="I94" s="638" t="n">
        <v>31.9</v>
      </c>
      <c r="J94" s="639" t="n">
        <v>0.24</v>
      </c>
      <c r="K94" s="640" t="n">
        <f>ROUND(I94,2)+(ROUND(I94,2)*J94)</f>
        <v>39.556</v>
      </c>
      <c r="L94" s="641" t="n">
        <f>ROUND(S94,2)</f>
        <v>1076.03</v>
      </c>
      <c r="M94" s="635" t="s">
        <v>21</v>
      </c>
      <c r="N94" s="635" t="s">
        <v>229</v>
      </c>
      <c r="O94" s="635" t="s">
        <v>230</v>
      </c>
      <c r="P94" s="635" t="s">
        <v>30</v>
      </c>
      <c r="Q94" s="635" t="s">
        <v>31</v>
      </c>
      <c r="R94" s="642" t="n">
        <v>27.2</v>
      </c>
      <c r="S94" s="643" t="n">
        <f>ROUND(K94,2)*R94</f>
        <v>1076.032</v>
      </c>
    </row>
    <row r="95" ht="45.0" customHeight="true">
      <c r="A95" s="644" t="s">
        <v>23</v>
      </c>
      <c r="B95" s="644" t="s">
        <v>243</v>
      </c>
      <c r="C95" s="644" t="s">
        <v>64</v>
      </c>
      <c r="D95" s="644" t="s">
        <v>244</v>
      </c>
      <c r="E95" s="644" t="s">
        <v>245</v>
      </c>
      <c r="F95" s="645" t="n">
        <f>R95</f>
        <v>13.0</v>
      </c>
      <c r="G95" s="644" t="s">
        <v>27</v>
      </c>
      <c r="H95" s="646" t="n">
        <v>12.2</v>
      </c>
      <c r="I95" s="647" t="n">
        <v>12.2</v>
      </c>
      <c r="J95" s="648" t="n">
        <v>0.24</v>
      </c>
      <c r="K95" s="649" t="n">
        <f>ROUND(I95,2)+(ROUND(I95,2)*J95)</f>
        <v>15.128</v>
      </c>
      <c r="L95" s="650" t="n">
        <f>ROUND(S95,2)</f>
        <v>196.69</v>
      </c>
      <c r="M95" s="644" t="s">
        <v>21</v>
      </c>
      <c r="N95" s="644" t="s">
        <v>246</v>
      </c>
      <c r="O95" s="644" t="s">
        <v>247</v>
      </c>
      <c r="P95" s="644" t="s">
        <v>30</v>
      </c>
      <c r="Q95" s="644" t="s">
        <v>31</v>
      </c>
      <c r="R95" s="651" t="n">
        <v>13.0</v>
      </c>
      <c r="S95" s="652" t="n">
        <f>ROUND(K95,2)*R95</f>
        <v>196.69</v>
      </c>
    </row>
    <row r="96" ht="45.0" customHeight="true">
      <c r="A96" s="653" t="s">
        <v>23</v>
      </c>
      <c r="B96" s="653" t="s">
        <v>248</v>
      </c>
      <c r="C96" s="653" t="s">
        <v>64</v>
      </c>
      <c r="D96" s="653" t="s">
        <v>249</v>
      </c>
      <c r="E96" s="653" t="s">
        <v>250</v>
      </c>
      <c r="F96" s="654" t="n">
        <f>R96</f>
        <v>2.0</v>
      </c>
      <c r="G96" s="653" t="s">
        <v>27</v>
      </c>
      <c r="H96" s="655" t="n">
        <v>12.82</v>
      </c>
      <c r="I96" s="656" t="n">
        <v>12.82</v>
      </c>
      <c r="J96" s="657" t="n">
        <v>0.24</v>
      </c>
      <c r="K96" s="658" t="n">
        <f>ROUND(I96,2)+(ROUND(I96,2)*J96)</f>
        <v>15.8968</v>
      </c>
      <c r="L96" s="659" t="n">
        <f>ROUND(S96,2)</f>
        <v>31.8</v>
      </c>
      <c r="M96" s="653" t="s">
        <v>21</v>
      </c>
      <c r="N96" s="653" t="s">
        <v>246</v>
      </c>
      <c r="O96" s="653" t="s">
        <v>247</v>
      </c>
      <c r="P96" s="653" t="s">
        <v>30</v>
      </c>
      <c r="Q96" s="653" t="s">
        <v>31</v>
      </c>
      <c r="R96" s="660" t="n">
        <v>2.0</v>
      </c>
      <c r="S96" s="661" t="n">
        <f>ROUND(K96,2)*R96</f>
        <v>31.8</v>
      </c>
    </row>
    <row r="97" ht="45.0" customHeight="true">
      <c r="A97" s="662" t="s">
        <v>23</v>
      </c>
      <c r="B97" s="662" t="s">
        <v>251</v>
      </c>
      <c r="C97" s="662" t="s">
        <v>64</v>
      </c>
      <c r="D97" s="662" t="s">
        <v>252</v>
      </c>
      <c r="E97" s="662" t="s">
        <v>253</v>
      </c>
      <c r="F97" s="663" t="n">
        <f>R97</f>
        <v>4.0</v>
      </c>
      <c r="G97" s="662" t="s">
        <v>27</v>
      </c>
      <c r="H97" s="664" t="n">
        <v>14.11</v>
      </c>
      <c r="I97" s="665" t="n">
        <v>14.11</v>
      </c>
      <c r="J97" s="666" t="n">
        <v>0.24</v>
      </c>
      <c r="K97" s="667" t="n">
        <f>ROUND(I97,2)+(ROUND(I97,2)*J97)</f>
        <v>17.496399999999998</v>
      </c>
      <c r="L97" s="668" t="n">
        <f>ROUND(S97,2)</f>
        <v>70.0</v>
      </c>
      <c r="M97" s="662" t="s">
        <v>21</v>
      </c>
      <c r="N97" s="662" t="s">
        <v>246</v>
      </c>
      <c r="O97" s="662" t="s">
        <v>247</v>
      </c>
      <c r="P97" s="662" t="s">
        <v>30</v>
      </c>
      <c r="Q97" s="662" t="s">
        <v>31</v>
      </c>
      <c r="R97" s="669" t="n">
        <v>4.0</v>
      </c>
      <c r="S97" s="670" t="n">
        <f>ROUND(K97,2)*R97</f>
        <v>70.0</v>
      </c>
    </row>
    <row r="98" ht="45.0" customHeight="true">
      <c r="A98" s="671" t="s">
        <v>23</v>
      </c>
      <c r="B98" s="671" t="s">
        <v>254</v>
      </c>
      <c r="C98" s="671" t="s">
        <v>64</v>
      </c>
      <c r="D98" s="671" t="s">
        <v>255</v>
      </c>
      <c r="E98" s="671" t="s">
        <v>256</v>
      </c>
      <c r="F98" s="672" t="n">
        <f>R98</f>
        <v>4.0</v>
      </c>
      <c r="G98" s="671" t="s">
        <v>27</v>
      </c>
      <c r="H98" s="673" t="n">
        <v>58.97</v>
      </c>
      <c r="I98" s="674" t="n">
        <v>58.97</v>
      </c>
      <c r="J98" s="675" t="n">
        <v>0.24</v>
      </c>
      <c r="K98" s="676" t="n">
        <f>ROUND(I98,2)+(ROUND(I98,2)*J98)</f>
        <v>73.1228</v>
      </c>
      <c r="L98" s="677" t="n">
        <f>ROUND(S98,2)</f>
        <v>292.48</v>
      </c>
      <c r="M98" s="671" t="s">
        <v>21</v>
      </c>
      <c r="N98" s="671" t="s">
        <v>246</v>
      </c>
      <c r="O98" s="671" t="s">
        <v>247</v>
      </c>
      <c r="P98" s="671" t="s">
        <v>30</v>
      </c>
      <c r="Q98" s="671" t="s">
        <v>31</v>
      </c>
      <c r="R98" s="678" t="n">
        <v>4.0</v>
      </c>
      <c r="S98" s="679" t="n">
        <f>ROUND(K98,2)*R98</f>
        <v>292.48</v>
      </c>
    </row>
    <row r="99" ht="45.0" customHeight="true">
      <c r="A99" s="680" t="s">
        <v>23</v>
      </c>
      <c r="B99" s="680" t="s">
        <v>257</v>
      </c>
      <c r="C99" s="680" t="s">
        <v>64</v>
      </c>
      <c r="D99" s="680" t="s">
        <v>258</v>
      </c>
      <c r="E99" s="680" t="s">
        <v>259</v>
      </c>
      <c r="F99" s="681" t="n">
        <f>R99</f>
        <v>1.0</v>
      </c>
      <c r="G99" s="680" t="s">
        <v>27</v>
      </c>
      <c r="H99" s="682" t="n">
        <v>60.21</v>
      </c>
      <c r="I99" s="683" t="n">
        <v>60.21</v>
      </c>
      <c r="J99" s="684" t="n">
        <v>0.24</v>
      </c>
      <c r="K99" s="685" t="n">
        <f>ROUND(I99,2)+(ROUND(I99,2)*J99)</f>
        <v>74.6604</v>
      </c>
      <c r="L99" s="686" t="n">
        <f>ROUND(S99,2)</f>
        <v>74.66</v>
      </c>
      <c r="M99" s="680" t="s">
        <v>21</v>
      </c>
      <c r="N99" s="680" t="s">
        <v>246</v>
      </c>
      <c r="O99" s="680" t="s">
        <v>247</v>
      </c>
      <c r="P99" s="680" t="s">
        <v>30</v>
      </c>
      <c r="Q99" s="680" t="s">
        <v>31</v>
      </c>
      <c r="R99" s="687" t="n">
        <v>1.0</v>
      </c>
      <c r="S99" s="688" t="n">
        <f>ROUND(K99,2)*R99</f>
        <v>74.66</v>
      </c>
    </row>
    <row r="100" ht="45.0" customHeight="true">
      <c r="A100" s="689" t="s">
        <v>23</v>
      </c>
      <c r="B100" s="689" t="s">
        <v>260</v>
      </c>
      <c r="C100" s="689" t="s">
        <v>64</v>
      </c>
      <c r="D100" s="689" t="s">
        <v>261</v>
      </c>
      <c r="E100" s="689" t="s">
        <v>262</v>
      </c>
      <c r="F100" s="690" t="n">
        <f>R100</f>
        <v>1.0</v>
      </c>
      <c r="G100" s="689" t="s">
        <v>27</v>
      </c>
      <c r="H100" s="691" t="n">
        <v>75.75</v>
      </c>
      <c r="I100" s="692" t="n">
        <v>75.75</v>
      </c>
      <c r="J100" s="693" t="n">
        <v>0.24</v>
      </c>
      <c r="K100" s="694" t="n">
        <f>ROUND(I100,2)+(ROUND(I100,2)*J100)</f>
        <v>93.93</v>
      </c>
      <c r="L100" s="695" t="n">
        <f>ROUND(S100,2)</f>
        <v>93.93</v>
      </c>
      <c r="M100" s="689" t="s">
        <v>21</v>
      </c>
      <c r="N100" s="689" t="s">
        <v>246</v>
      </c>
      <c r="O100" s="689" t="s">
        <v>247</v>
      </c>
      <c r="P100" s="689" t="s">
        <v>30</v>
      </c>
      <c r="Q100" s="689" t="s">
        <v>31</v>
      </c>
      <c r="R100" s="696" t="n">
        <v>1.0</v>
      </c>
      <c r="S100" s="697" t="n">
        <f>ROUND(K100,2)*R100</f>
        <v>93.93</v>
      </c>
    </row>
    <row r="101" ht="45.0" customHeight="true">
      <c r="A101" s="698" t="s">
        <v>23</v>
      </c>
      <c r="B101" s="698" t="s">
        <v>263</v>
      </c>
      <c r="C101" s="698" t="s">
        <v>64</v>
      </c>
      <c r="D101" s="698" t="s">
        <v>264</v>
      </c>
      <c r="E101" s="698" t="s">
        <v>265</v>
      </c>
      <c r="F101" s="699" t="n">
        <f>R101</f>
        <v>2.0</v>
      </c>
      <c r="G101" s="698" t="s">
        <v>27</v>
      </c>
      <c r="H101" s="700" t="n">
        <v>162.53</v>
      </c>
      <c r="I101" s="701" t="n">
        <v>162.53</v>
      </c>
      <c r="J101" s="702" t="n">
        <v>0.24</v>
      </c>
      <c r="K101" s="703" t="n">
        <f>ROUND(I101,2)+(ROUND(I101,2)*J101)</f>
        <v>201.53719999999998</v>
      </c>
      <c r="L101" s="704" t="n">
        <f>ROUND(S101,2)</f>
        <v>403.08</v>
      </c>
      <c r="M101" s="698" t="s">
        <v>21</v>
      </c>
      <c r="N101" s="698" t="s">
        <v>246</v>
      </c>
      <c r="O101" s="698" t="s">
        <v>247</v>
      </c>
      <c r="P101" s="698" t="s">
        <v>30</v>
      </c>
      <c r="Q101" s="698" t="s">
        <v>31</v>
      </c>
      <c r="R101" s="705" t="n">
        <v>2.0</v>
      </c>
      <c r="S101" s="706" t="n">
        <f>ROUND(K101,2)*R101</f>
        <v>403.08</v>
      </c>
    </row>
    <row r="102" ht="45.0" customHeight="true">
      <c r="A102" s="707" t="s">
        <v>23</v>
      </c>
      <c r="B102" s="707" t="s">
        <v>266</v>
      </c>
      <c r="C102" s="707" t="s">
        <v>25</v>
      </c>
      <c r="D102" s="707" t="s">
        <v>267</v>
      </c>
      <c r="E102" s="707" t="s">
        <v>268</v>
      </c>
      <c r="F102" s="708" t="n">
        <f>R102</f>
        <v>6.0</v>
      </c>
      <c r="G102" s="707" t="s">
        <v>27</v>
      </c>
      <c r="H102" s="709" t="n">
        <v>76.44</v>
      </c>
      <c r="I102" s="710" t="n">
        <v>76.44</v>
      </c>
      <c r="J102" s="711" t="n">
        <v>0.24</v>
      </c>
      <c r="K102" s="712" t="n">
        <f>ROUND(I102,2)+(ROUND(I102,2)*J102)</f>
        <v>94.78559999999999</v>
      </c>
      <c r="L102" s="713" t="n">
        <f>ROUND(S102,2)</f>
        <v>568.74</v>
      </c>
      <c r="M102" s="707" t="s">
        <v>21</v>
      </c>
      <c r="N102" s="707" t="s">
        <v>246</v>
      </c>
      <c r="O102" s="707" t="s">
        <v>247</v>
      </c>
      <c r="P102" s="707" t="s">
        <v>30</v>
      </c>
      <c r="Q102" s="707" t="s">
        <v>31</v>
      </c>
      <c r="R102" s="714" t="n">
        <v>6.0</v>
      </c>
      <c r="S102" s="715" t="n">
        <f>ROUND(K102,2)*R102</f>
        <v>568.74</v>
      </c>
    </row>
    <row r="103" ht="45.0" customHeight="true">
      <c r="A103" s="716" t="s">
        <v>23</v>
      </c>
      <c r="B103" s="716" t="s">
        <v>269</v>
      </c>
      <c r="C103" s="716" t="s">
        <v>25</v>
      </c>
      <c r="D103" s="716" t="s">
        <v>270</v>
      </c>
      <c r="E103" s="716" t="s">
        <v>271</v>
      </c>
      <c r="F103" s="717" t="n">
        <f>R103</f>
        <v>1.0</v>
      </c>
      <c r="G103" s="716" t="s">
        <v>27</v>
      </c>
      <c r="H103" s="718" t="n">
        <v>181.04</v>
      </c>
      <c r="I103" s="719" t="n">
        <v>181.04</v>
      </c>
      <c r="J103" s="720" t="n">
        <v>0.24</v>
      </c>
      <c r="K103" s="721" t="n">
        <f>ROUND(I103,2)+(ROUND(I103,2)*J103)</f>
        <v>224.4896</v>
      </c>
      <c r="L103" s="722" t="n">
        <f>ROUND(S103,2)</f>
        <v>224.49</v>
      </c>
      <c r="M103" s="716" t="s">
        <v>21</v>
      </c>
      <c r="N103" s="716" t="s">
        <v>246</v>
      </c>
      <c r="O103" s="716" t="s">
        <v>247</v>
      </c>
      <c r="P103" s="716" t="s">
        <v>30</v>
      </c>
      <c r="Q103" s="716" t="s">
        <v>31</v>
      </c>
      <c r="R103" s="723" t="n">
        <v>1.0</v>
      </c>
      <c r="S103" s="724" t="n">
        <f>ROUND(K103,2)*R103</f>
        <v>224.49</v>
      </c>
    </row>
    <row r="104" ht="45.0" customHeight="true">
      <c r="A104" s="725" t="s">
        <v>23</v>
      </c>
      <c r="B104" s="725" t="s">
        <v>272</v>
      </c>
      <c r="C104" s="725" t="s">
        <v>25</v>
      </c>
      <c r="D104" s="725" t="s">
        <v>270</v>
      </c>
      <c r="E104" s="725" t="s">
        <v>271</v>
      </c>
      <c r="F104" s="726" t="n">
        <f>R104</f>
        <v>1.0</v>
      </c>
      <c r="G104" s="725" t="s">
        <v>27</v>
      </c>
      <c r="H104" s="727" t="n">
        <v>181.04</v>
      </c>
      <c r="I104" s="728" t="n">
        <v>181.04</v>
      </c>
      <c r="J104" s="729" t="n">
        <v>0.24</v>
      </c>
      <c r="K104" s="730" t="n">
        <f>ROUND(I104,2)+(ROUND(I104,2)*J104)</f>
        <v>224.4896</v>
      </c>
      <c r="L104" s="731" t="n">
        <f>ROUND(S104,2)</f>
        <v>224.49</v>
      </c>
      <c r="M104" s="725" t="s">
        <v>21</v>
      </c>
      <c r="N104" s="725" t="s">
        <v>246</v>
      </c>
      <c r="O104" s="725" t="s">
        <v>247</v>
      </c>
      <c r="P104" s="725" t="s">
        <v>30</v>
      </c>
      <c r="Q104" s="725" t="s">
        <v>31</v>
      </c>
      <c r="R104" s="732" t="n">
        <v>1.0</v>
      </c>
      <c r="S104" s="733" t="n">
        <f>ROUND(K104,2)*R104</f>
        <v>224.49</v>
      </c>
    </row>
    <row r="105" ht="45.0" customHeight="true">
      <c r="A105" s="734" t="s">
        <v>23</v>
      </c>
      <c r="B105" s="734" t="s">
        <v>273</v>
      </c>
      <c r="C105" s="734" t="s">
        <v>64</v>
      </c>
      <c r="D105" s="734" t="s">
        <v>274</v>
      </c>
      <c r="E105" s="734" t="s">
        <v>275</v>
      </c>
      <c r="F105" s="735" t="n">
        <f>R105</f>
        <v>64.5</v>
      </c>
      <c r="G105" s="734" t="s">
        <v>67</v>
      </c>
      <c r="H105" s="736" t="n">
        <v>15.24</v>
      </c>
      <c r="I105" s="737" t="n">
        <v>15.24</v>
      </c>
      <c r="J105" s="738" t="n">
        <v>0.24</v>
      </c>
      <c r="K105" s="739" t="n">
        <f>ROUND(I105,2)+(ROUND(I105,2)*J105)</f>
        <v>18.8976</v>
      </c>
      <c r="L105" s="740" t="n">
        <f>ROUND(S105,2)</f>
        <v>1219.05</v>
      </c>
      <c r="M105" s="734" t="s">
        <v>21</v>
      </c>
      <c r="N105" s="734" t="s">
        <v>276</v>
      </c>
      <c r="O105" s="734" t="s">
        <v>277</v>
      </c>
      <c r="P105" s="734" t="s">
        <v>30</v>
      </c>
      <c r="Q105" s="734" t="s">
        <v>31</v>
      </c>
      <c r="R105" s="741" t="n">
        <v>64.5</v>
      </c>
      <c r="S105" s="742" t="n">
        <f>ROUND(K105,2)*R105</f>
        <v>1219.05</v>
      </c>
    </row>
    <row r="106" ht="45.0" customHeight="true">
      <c r="A106" s="743" t="s">
        <v>23</v>
      </c>
      <c r="B106" s="743" t="s">
        <v>278</v>
      </c>
      <c r="C106" s="743" t="s">
        <v>64</v>
      </c>
      <c r="D106" s="743" t="s">
        <v>279</v>
      </c>
      <c r="E106" s="743" t="s">
        <v>280</v>
      </c>
      <c r="F106" s="744" t="n">
        <f>R106</f>
        <v>374.64</v>
      </c>
      <c r="G106" s="743" t="s">
        <v>67</v>
      </c>
      <c r="H106" s="745" t="n">
        <v>10.76</v>
      </c>
      <c r="I106" s="746" t="n">
        <v>10.76</v>
      </c>
      <c r="J106" s="747" t="n">
        <v>0.24</v>
      </c>
      <c r="K106" s="748" t="n">
        <f>ROUND(I106,2)+(ROUND(I106,2)*J106)</f>
        <v>13.3424</v>
      </c>
      <c r="L106" s="749" t="n">
        <f>ROUND(S106,2)</f>
        <v>4997.7</v>
      </c>
      <c r="M106" s="743" t="s">
        <v>21</v>
      </c>
      <c r="N106" s="743" t="s">
        <v>276</v>
      </c>
      <c r="O106" s="743" t="s">
        <v>277</v>
      </c>
      <c r="P106" s="743" t="s">
        <v>30</v>
      </c>
      <c r="Q106" s="743" t="s">
        <v>31</v>
      </c>
      <c r="R106" s="750" t="n">
        <v>374.64</v>
      </c>
      <c r="S106" s="751" t="n">
        <f>ROUND(K106,2)*R106</f>
        <v>4997.6975999999995</v>
      </c>
    </row>
    <row r="107" ht="45.0" customHeight="true">
      <c r="A107" s="752" t="s">
        <v>23</v>
      </c>
      <c r="B107" s="752" t="s">
        <v>281</v>
      </c>
      <c r="C107" s="752" t="s">
        <v>64</v>
      </c>
      <c r="D107" s="752" t="s">
        <v>282</v>
      </c>
      <c r="E107" s="752" t="s">
        <v>283</v>
      </c>
      <c r="F107" s="753" t="n">
        <f>R107</f>
        <v>28.2</v>
      </c>
      <c r="G107" s="752" t="s">
        <v>67</v>
      </c>
      <c r="H107" s="754" t="n">
        <v>16.7</v>
      </c>
      <c r="I107" s="755" t="n">
        <v>16.7</v>
      </c>
      <c r="J107" s="756" t="n">
        <v>0.24</v>
      </c>
      <c r="K107" s="757" t="n">
        <f>ROUND(I107,2)+(ROUND(I107,2)*J107)</f>
        <v>20.708</v>
      </c>
      <c r="L107" s="758" t="n">
        <f>ROUND(S107,2)</f>
        <v>584.02</v>
      </c>
      <c r="M107" s="752" t="s">
        <v>21</v>
      </c>
      <c r="N107" s="752" t="s">
        <v>276</v>
      </c>
      <c r="O107" s="752" t="s">
        <v>277</v>
      </c>
      <c r="P107" s="752" t="s">
        <v>30</v>
      </c>
      <c r="Q107" s="752" t="s">
        <v>31</v>
      </c>
      <c r="R107" s="759" t="n">
        <v>28.2</v>
      </c>
      <c r="S107" s="760" t="n">
        <f>ROUND(K107,2)*R107</f>
        <v>584.022</v>
      </c>
    </row>
    <row r="108" ht="45.0" customHeight="true">
      <c r="A108" s="761" t="s">
        <v>23</v>
      </c>
      <c r="B108" s="761" t="s">
        <v>284</v>
      </c>
      <c r="C108" s="761" t="s">
        <v>64</v>
      </c>
      <c r="D108" s="761" t="s">
        <v>285</v>
      </c>
      <c r="E108" s="761" t="s">
        <v>286</v>
      </c>
      <c r="F108" s="762" t="n">
        <f>R108</f>
        <v>1.0</v>
      </c>
      <c r="G108" s="761" t="s">
        <v>27</v>
      </c>
      <c r="H108" s="763" t="n">
        <v>44.03</v>
      </c>
      <c r="I108" s="764" t="n">
        <v>44.03</v>
      </c>
      <c r="J108" s="765" t="n">
        <v>0.24</v>
      </c>
      <c r="K108" s="766" t="n">
        <f>ROUND(I108,2)+(ROUND(I108,2)*J108)</f>
        <v>54.5972</v>
      </c>
      <c r="L108" s="767" t="n">
        <f>ROUND(S108,2)</f>
        <v>54.6</v>
      </c>
      <c r="M108" s="761" t="s">
        <v>21</v>
      </c>
      <c r="N108" s="761" t="s">
        <v>287</v>
      </c>
      <c r="O108" s="761" t="s">
        <v>288</v>
      </c>
      <c r="P108" s="761" t="s">
        <v>30</v>
      </c>
      <c r="Q108" s="761" t="s">
        <v>31</v>
      </c>
      <c r="R108" s="768" t="n">
        <v>1.0</v>
      </c>
      <c r="S108" s="769" t="n">
        <f>ROUND(K108,2)*R108</f>
        <v>54.6</v>
      </c>
    </row>
    <row r="109" ht="45.0" customHeight="true">
      <c r="A109" s="770" t="s">
        <v>23</v>
      </c>
      <c r="B109" s="770" t="s">
        <v>289</v>
      </c>
      <c r="C109" s="770" t="s">
        <v>64</v>
      </c>
      <c r="D109" s="770" t="s">
        <v>290</v>
      </c>
      <c r="E109" s="770" t="s">
        <v>291</v>
      </c>
      <c r="F109" s="771" t="n">
        <f>R109</f>
        <v>2.0</v>
      </c>
      <c r="G109" s="770" t="s">
        <v>27</v>
      </c>
      <c r="H109" s="772" t="n">
        <v>35.15</v>
      </c>
      <c r="I109" s="773" t="n">
        <v>35.15</v>
      </c>
      <c r="J109" s="774" t="n">
        <v>0.24</v>
      </c>
      <c r="K109" s="775" t="n">
        <f>ROUND(I109,2)+(ROUND(I109,2)*J109)</f>
        <v>43.586</v>
      </c>
      <c r="L109" s="776" t="n">
        <f>ROUND(S109,2)</f>
        <v>87.18</v>
      </c>
      <c r="M109" s="770" t="s">
        <v>21</v>
      </c>
      <c r="N109" s="770" t="s">
        <v>287</v>
      </c>
      <c r="O109" s="770" t="s">
        <v>288</v>
      </c>
      <c r="P109" s="770" t="s">
        <v>30</v>
      </c>
      <c r="Q109" s="770" t="s">
        <v>31</v>
      </c>
      <c r="R109" s="777" t="n">
        <v>2.0</v>
      </c>
      <c r="S109" s="778" t="n">
        <f>ROUND(K109,2)*R109</f>
        <v>87.18</v>
      </c>
    </row>
    <row r="110" ht="45.0" customHeight="true">
      <c r="A110" s="779" t="s">
        <v>23</v>
      </c>
      <c r="B110" s="779" t="s">
        <v>292</v>
      </c>
      <c r="C110" s="779" t="s">
        <v>64</v>
      </c>
      <c r="D110" s="779" t="s">
        <v>293</v>
      </c>
      <c r="E110" s="779" t="s">
        <v>294</v>
      </c>
      <c r="F110" s="780" t="n">
        <f>R110</f>
        <v>9.0</v>
      </c>
      <c r="G110" s="779" t="s">
        <v>27</v>
      </c>
      <c r="H110" s="781" t="n">
        <v>28.9</v>
      </c>
      <c r="I110" s="782" t="n">
        <v>28.9</v>
      </c>
      <c r="J110" s="783" t="n">
        <v>0.24</v>
      </c>
      <c r="K110" s="784" t="n">
        <f>ROUND(I110,2)+(ROUND(I110,2)*J110)</f>
        <v>35.836</v>
      </c>
      <c r="L110" s="785" t="n">
        <f>ROUND(S110,2)</f>
        <v>322.56</v>
      </c>
      <c r="M110" s="779" t="s">
        <v>21</v>
      </c>
      <c r="N110" s="779" t="s">
        <v>287</v>
      </c>
      <c r="O110" s="779" t="s">
        <v>288</v>
      </c>
      <c r="P110" s="779" t="s">
        <v>30</v>
      </c>
      <c r="Q110" s="779" t="s">
        <v>31</v>
      </c>
      <c r="R110" s="786" t="n">
        <v>9.0</v>
      </c>
      <c r="S110" s="787" t="n">
        <f>ROUND(K110,2)*R110</f>
        <v>322.56000000000006</v>
      </c>
    </row>
    <row r="111" ht="45.0" customHeight="true">
      <c r="A111" s="788" t="s">
        <v>23</v>
      </c>
      <c r="B111" s="788" t="s">
        <v>295</v>
      </c>
      <c r="C111" s="788" t="s">
        <v>64</v>
      </c>
      <c r="D111" s="788" t="s">
        <v>296</v>
      </c>
      <c r="E111" s="788" t="s">
        <v>297</v>
      </c>
      <c r="F111" s="789" t="n">
        <f>R111</f>
        <v>1.0</v>
      </c>
      <c r="G111" s="788" t="s">
        <v>27</v>
      </c>
      <c r="H111" s="790" t="n">
        <v>59.16</v>
      </c>
      <c r="I111" s="791" t="n">
        <v>59.16</v>
      </c>
      <c r="J111" s="792" t="n">
        <v>0.24</v>
      </c>
      <c r="K111" s="793" t="n">
        <f>ROUND(I111,2)+(ROUND(I111,2)*J111)</f>
        <v>73.35839999999999</v>
      </c>
      <c r="L111" s="794" t="n">
        <f>ROUND(S111,2)</f>
        <v>73.36</v>
      </c>
      <c r="M111" s="788" t="s">
        <v>21</v>
      </c>
      <c r="N111" s="788" t="s">
        <v>287</v>
      </c>
      <c r="O111" s="788" t="s">
        <v>288</v>
      </c>
      <c r="P111" s="788" t="s">
        <v>30</v>
      </c>
      <c r="Q111" s="788" t="s">
        <v>31</v>
      </c>
      <c r="R111" s="795" t="n">
        <v>1.0</v>
      </c>
      <c r="S111" s="796" t="n">
        <f>ROUND(K111,2)*R111</f>
        <v>73.36</v>
      </c>
    </row>
    <row r="112" ht="45.0" customHeight="true">
      <c r="A112" s="797" t="s">
        <v>23</v>
      </c>
      <c r="B112" s="797" t="s">
        <v>298</v>
      </c>
      <c r="C112" s="797" t="s">
        <v>64</v>
      </c>
      <c r="D112" s="797" t="s">
        <v>299</v>
      </c>
      <c r="E112" s="797" t="s">
        <v>300</v>
      </c>
      <c r="F112" s="798" t="n">
        <f>R112</f>
        <v>10.0</v>
      </c>
      <c r="G112" s="797" t="s">
        <v>27</v>
      </c>
      <c r="H112" s="799" t="n">
        <v>49.16</v>
      </c>
      <c r="I112" s="800" t="n">
        <v>49.16</v>
      </c>
      <c r="J112" s="801" t="n">
        <v>0.24</v>
      </c>
      <c r="K112" s="802" t="n">
        <f>ROUND(I112,2)+(ROUND(I112,2)*J112)</f>
        <v>60.9584</v>
      </c>
      <c r="L112" s="803" t="n">
        <f>ROUND(S112,2)</f>
        <v>609.6</v>
      </c>
      <c r="M112" s="797" t="s">
        <v>21</v>
      </c>
      <c r="N112" s="797" t="s">
        <v>287</v>
      </c>
      <c r="O112" s="797" t="s">
        <v>288</v>
      </c>
      <c r="P112" s="797" t="s">
        <v>30</v>
      </c>
      <c r="Q112" s="797" t="s">
        <v>31</v>
      </c>
      <c r="R112" s="804" t="n">
        <v>10.0</v>
      </c>
      <c r="S112" s="805" t="n">
        <f>ROUND(K112,2)*R112</f>
        <v>609.6</v>
      </c>
    </row>
    <row r="113" ht="45.0" customHeight="true">
      <c r="A113" s="806" t="s">
        <v>23</v>
      </c>
      <c r="B113" s="806" t="s">
        <v>301</v>
      </c>
      <c r="C113" s="806" t="s">
        <v>64</v>
      </c>
      <c r="D113" s="806" t="s">
        <v>302</v>
      </c>
      <c r="E113" s="806" t="s">
        <v>303</v>
      </c>
      <c r="F113" s="807" t="n">
        <f>R113</f>
        <v>15.0</v>
      </c>
      <c r="G113" s="806" t="s">
        <v>27</v>
      </c>
      <c r="H113" s="808" t="n">
        <v>46.8</v>
      </c>
      <c r="I113" s="809" t="n">
        <v>46.8</v>
      </c>
      <c r="J113" s="810" t="n">
        <v>0.24</v>
      </c>
      <c r="K113" s="811" t="n">
        <f>ROUND(I113,2)+(ROUND(I113,2)*J113)</f>
        <v>58.032</v>
      </c>
      <c r="L113" s="812" t="n">
        <f>ROUND(S113,2)</f>
        <v>870.45</v>
      </c>
      <c r="M113" s="806" t="s">
        <v>21</v>
      </c>
      <c r="N113" s="806" t="s">
        <v>287</v>
      </c>
      <c r="O113" s="806" t="s">
        <v>288</v>
      </c>
      <c r="P113" s="806" t="s">
        <v>30</v>
      </c>
      <c r="Q113" s="806" t="s">
        <v>31</v>
      </c>
      <c r="R113" s="813" t="n">
        <v>15.0</v>
      </c>
      <c r="S113" s="814" t="n">
        <f>ROUND(K113,2)*R113</f>
        <v>870.45</v>
      </c>
    </row>
    <row r="114" ht="45.0" customHeight="true">
      <c r="A114" s="815" t="s">
        <v>23</v>
      </c>
      <c r="B114" s="815" t="s">
        <v>304</v>
      </c>
      <c r="C114" s="815" t="s">
        <v>64</v>
      </c>
      <c r="D114" s="815" t="s">
        <v>305</v>
      </c>
      <c r="E114" s="815" t="s">
        <v>306</v>
      </c>
      <c r="F114" s="816" t="n">
        <f>R114</f>
        <v>12.0</v>
      </c>
      <c r="G114" s="815" t="s">
        <v>27</v>
      </c>
      <c r="H114" s="817" t="n">
        <v>30.31</v>
      </c>
      <c r="I114" s="818" t="n">
        <v>30.31</v>
      </c>
      <c r="J114" s="819" t="n">
        <v>0.24</v>
      </c>
      <c r="K114" s="820" t="n">
        <f>ROUND(I114,2)+(ROUND(I114,2)*J114)</f>
        <v>37.584399999999995</v>
      </c>
      <c r="L114" s="821" t="n">
        <f>ROUND(S114,2)</f>
        <v>450.96</v>
      </c>
      <c r="M114" s="815" t="s">
        <v>21</v>
      </c>
      <c r="N114" s="815" t="s">
        <v>287</v>
      </c>
      <c r="O114" s="815" t="s">
        <v>288</v>
      </c>
      <c r="P114" s="815" t="s">
        <v>30</v>
      </c>
      <c r="Q114" s="815" t="s">
        <v>31</v>
      </c>
      <c r="R114" s="822" t="n">
        <v>12.0</v>
      </c>
      <c r="S114" s="823" t="n">
        <f>ROUND(K114,2)*R114</f>
        <v>450.96</v>
      </c>
    </row>
    <row r="115" ht="45.0" customHeight="true">
      <c r="A115" s="824" t="s">
        <v>23</v>
      </c>
      <c r="B115" s="824" t="s">
        <v>307</v>
      </c>
      <c r="C115" s="824" t="s">
        <v>64</v>
      </c>
      <c r="D115" s="824" t="s">
        <v>308</v>
      </c>
      <c r="E115" s="824" t="s">
        <v>309</v>
      </c>
      <c r="F115" s="825" t="n">
        <f>R115</f>
        <v>4.0</v>
      </c>
      <c r="G115" s="824" t="s">
        <v>27</v>
      </c>
      <c r="H115" s="826" t="n">
        <v>32.4</v>
      </c>
      <c r="I115" s="827" t="n">
        <v>32.4</v>
      </c>
      <c r="J115" s="828" t="n">
        <v>0.24</v>
      </c>
      <c r="K115" s="829" t="n">
        <f>ROUND(I115,2)+(ROUND(I115,2)*J115)</f>
        <v>40.176</v>
      </c>
      <c r="L115" s="830" t="n">
        <f>ROUND(S115,2)</f>
        <v>160.72</v>
      </c>
      <c r="M115" s="824" t="s">
        <v>21</v>
      </c>
      <c r="N115" s="824" t="s">
        <v>287</v>
      </c>
      <c r="O115" s="824" t="s">
        <v>288</v>
      </c>
      <c r="P115" s="824" t="s">
        <v>30</v>
      </c>
      <c r="Q115" s="824" t="s">
        <v>31</v>
      </c>
      <c r="R115" s="831" t="n">
        <v>4.0</v>
      </c>
      <c r="S115" s="832" t="n">
        <f>ROUND(K115,2)*R115</f>
        <v>160.72</v>
      </c>
    </row>
    <row r="116" ht="45.0" customHeight="true">
      <c r="A116" s="833" t="s">
        <v>23</v>
      </c>
      <c r="B116" s="833" t="s">
        <v>310</v>
      </c>
      <c r="C116" s="833" t="s">
        <v>64</v>
      </c>
      <c r="D116" s="833" t="s">
        <v>311</v>
      </c>
      <c r="E116" s="833" t="s">
        <v>312</v>
      </c>
      <c r="F116" s="834" t="n">
        <f>R116</f>
        <v>1.0</v>
      </c>
      <c r="G116" s="833" t="s">
        <v>27</v>
      </c>
      <c r="H116" s="835" t="n">
        <v>171.59</v>
      </c>
      <c r="I116" s="836" t="n">
        <v>171.59</v>
      </c>
      <c r="J116" s="837" t="n">
        <v>0.24</v>
      </c>
      <c r="K116" s="838" t="n">
        <f>ROUND(I116,2)+(ROUND(I116,2)*J116)</f>
        <v>212.7716</v>
      </c>
      <c r="L116" s="839" t="n">
        <f>ROUND(S116,2)</f>
        <v>212.77</v>
      </c>
      <c r="M116" s="833" t="s">
        <v>21</v>
      </c>
      <c r="N116" s="833" t="s">
        <v>287</v>
      </c>
      <c r="O116" s="833" t="s">
        <v>288</v>
      </c>
      <c r="P116" s="833" t="s">
        <v>30</v>
      </c>
      <c r="Q116" s="833" t="s">
        <v>31</v>
      </c>
      <c r="R116" s="840" t="n">
        <v>1.0</v>
      </c>
      <c r="S116" s="841" t="n">
        <f>ROUND(K116,2)*R116</f>
        <v>212.77</v>
      </c>
    </row>
    <row r="117" ht="45.0" customHeight="true">
      <c r="A117" s="842" t="s">
        <v>23</v>
      </c>
      <c r="B117" s="842" t="s">
        <v>313</v>
      </c>
      <c r="C117" s="842" t="s">
        <v>64</v>
      </c>
      <c r="D117" s="842" t="s">
        <v>314</v>
      </c>
      <c r="E117" s="842" t="s">
        <v>315</v>
      </c>
      <c r="F117" s="843" t="n">
        <f>R117</f>
        <v>1.0</v>
      </c>
      <c r="G117" s="842" t="s">
        <v>27</v>
      </c>
      <c r="H117" s="844" t="n">
        <v>453.81</v>
      </c>
      <c r="I117" s="845" t="n">
        <v>453.81</v>
      </c>
      <c r="J117" s="846" t="n">
        <v>0.24</v>
      </c>
      <c r="K117" s="847" t="n">
        <f>ROUND(I117,2)+(ROUND(I117,2)*J117)</f>
        <v>562.7244000000001</v>
      </c>
      <c r="L117" s="848" t="n">
        <f>ROUND(S117,2)</f>
        <v>562.72</v>
      </c>
      <c r="M117" s="842" t="s">
        <v>21</v>
      </c>
      <c r="N117" s="842" t="s">
        <v>287</v>
      </c>
      <c r="O117" s="842" t="s">
        <v>288</v>
      </c>
      <c r="P117" s="842" t="s">
        <v>30</v>
      </c>
      <c r="Q117" s="842" t="s">
        <v>31</v>
      </c>
      <c r="R117" s="849" t="n">
        <v>1.0</v>
      </c>
      <c r="S117" s="850" t="n">
        <f>ROUND(K117,2)*R117</f>
        <v>562.72</v>
      </c>
    </row>
    <row r="118" ht="45.0" customHeight="true">
      <c r="A118" s="851" t="s">
        <v>23</v>
      </c>
      <c r="B118" s="851" t="s">
        <v>316</v>
      </c>
      <c r="C118" s="851" t="s">
        <v>64</v>
      </c>
      <c r="D118" s="851" t="s">
        <v>317</v>
      </c>
      <c r="E118" s="851" t="s">
        <v>318</v>
      </c>
      <c r="F118" s="852" t="n">
        <f>R118</f>
        <v>1.0</v>
      </c>
      <c r="G118" s="851" t="s">
        <v>27</v>
      </c>
      <c r="H118" s="853" t="n">
        <v>1089.1</v>
      </c>
      <c r="I118" s="854" t="n">
        <v>1089.1</v>
      </c>
      <c r="J118" s="855" t="n">
        <v>0.24</v>
      </c>
      <c r="K118" s="856" t="n">
        <f>ROUND(I118,2)+(ROUND(I118,2)*J118)</f>
        <v>1350.484</v>
      </c>
      <c r="L118" s="857" t="n">
        <f>ROUND(S118,2)</f>
        <v>1350.48</v>
      </c>
      <c r="M118" s="851" t="s">
        <v>21</v>
      </c>
      <c r="N118" s="851" t="s">
        <v>287</v>
      </c>
      <c r="O118" s="851" t="s">
        <v>288</v>
      </c>
      <c r="P118" s="851" t="s">
        <v>30</v>
      </c>
      <c r="Q118" s="851" t="s">
        <v>31</v>
      </c>
      <c r="R118" s="858" t="n">
        <v>1.0</v>
      </c>
      <c r="S118" s="859" t="n">
        <f>ROUND(K118,2)*R118</f>
        <v>1350.48</v>
      </c>
    </row>
    <row r="119" ht="45.0" customHeight="true">
      <c r="A119" s="860" t="s">
        <v>23</v>
      </c>
      <c r="B119" s="860" t="s">
        <v>319</v>
      </c>
      <c r="C119" s="860" t="s">
        <v>25</v>
      </c>
      <c r="D119" s="860" t="s">
        <v>320</v>
      </c>
      <c r="E119" s="860" t="s">
        <v>321</v>
      </c>
      <c r="F119" s="861" t="n">
        <f>R119</f>
        <v>22.0</v>
      </c>
      <c r="G119" s="860" t="s">
        <v>27</v>
      </c>
      <c r="H119" s="862" t="n">
        <v>40.47</v>
      </c>
      <c r="I119" s="863" t="n">
        <v>40.47</v>
      </c>
      <c r="J119" s="864" t="n">
        <v>0.24</v>
      </c>
      <c r="K119" s="865" t="n">
        <f>ROUND(I119,2)+(ROUND(I119,2)*J119)</f>
        <v>50.1828</v>
      </c>
      <c r="L119" s="866" t="n">
        <f>ROUND(S119,2)</f>
        <v>1103.96</v>
      </c>
      <c r="M119" s="860" t="s">
        <v>21</v>
      </c>
      <c r="N119" s="860" t="s">
        <v>322</v>
      </c>
      <c r="O119" s="860" t="s">
        <v>323</v>
      </c>
      <c r="P119" s="860" t="s">
        <v>30</v>
      </c>
      <c r="Q119" s="860" t="s">
        <v>31</v>
      </c>
      <c r="R119" s="867" t="n">
        <v>22.0</v>
      </c>
      <c r="S119" s="868" t="n">
        <f>ROUND(K119,2)*R119</f>
        <v>1103.96</v>
      </c>
    </row>
    <row r="120" ht="45.0" customHeight="true">
      <c r="A120" s="869" t="s">
        <v>23</v>
      </c>
      <c r="B120" s="869" t="s">
        <v>324</v>
      </c>
      <c r="C120" s="869" t="s">
        <v>25</v>
      </c>
      <c r="D120" s="869" t="s">
        <v>325</v>
      </c>
      <c r="E120" s="869" t="s">
        <v>326</v>
      </c>
      <c r="F120" s="870" t="n">
        <f>R120</f>
        <v>30.0</v>
      </c>
      <c r="G120" s="869" t="s">
        <v>27</v>
      </c>
      <c r="H120" s="871" t="n">
        <v>156.05</v>
      </c>
      <c r="I120" s="872" t="n">
        <v>156.05</v>
      </c>
      <c r="J120" s="873" t="n">
        <v>0.24</v>
      </c>
      <c r="K120" s="874" t="n">
        <f>ROUND(I120,2)+(ROUND(I120,2)*J120)</f>
        <v>193.502</v>
      </c>
      <c r="L120" s="875" t="n">
        <f>ROUND(S120,2)</f>
        <v>5805.0</v>
      </c>
      <c r="M120" s="869" t="s">
        <v>21</v>
      </c>
      <c r="N120" s="869" t="s">
        <v>322</v>
      </c>
      <c r="O120" s="869" t="s">
        <v>323</v>
      </c>
      <c r="P120" s="869" t="s">
        <v>30</v>
      </c>
      <c r="Q120" s="869" t="s">
        <v>31</v>
      </c>
      <c r="R120" s="876" t="n">
        <v>30.0</v>
      </c>
      <c r="S120" s="877" t="n">
        <f>ROUND(K120,2)*R120</f>
        <v>5805.0</v>
      </c>
    </row>
    <row r="121" ht="45.0" customHeight="true">
      <c r="A121" s="878" t="s">
        <v>23</v>
      </c>
      <c r="B121" s="878" t="s">
        <v>327</v>
      </c>
      <c r="C121" s="878" t="s">
        <v>25</v>
      </c>
      <c r="D121" s="878" t="s">
        <v>328</v>
      </c>
      <c r="E121" s="878" t="s">
        <v>329</v>
      </c>
      <c r="F121" s="879" t="n">
        <f>R121</f>
        <v>7.0</v>
      </c>
      <c r="G121" s="878" t="s">
        <v>27</v>
      </c>
      <c r="H121" s="880" t="n">
        <v>66.43</v>
      </c>
      <c r="I121" s="881" t="n">
        <v>66.43</v>
      </c>
      <c r="J121" s="882" t="n">
        <v>0.24</v>
      </c>
      <c r="K121" s="883" t="n">
        <f>ROUND(I121,2)+(ROUND(I121,2)*J121)</f>
        <v>82.37320000000001</v>
      </c>
      <c r="L121" s="884" t="n">
        <f>ROUND(S121,2)</f>
        <v>576.59</v>
      </c>
      <c r="M121" s="878" t="s">
        <v>21</v>
      </c>
      <c r="N121" s="878" t="s">
        <v>322</v>
      </c>
      <c r="O121" s="878" t="s">
        <v>323</v>
      </c>
      <c r="P121" s="878" t="s">
        <v>30</v>
      </c>
      <c r="Q121" s="878" t="s">
        <v>31</v>
      </c>
      <c r="R121" s="885" t="n">
        <v>7.0</v>
      </c>
      <c r="S121" s="886" t="n">
        <f>ROUND(K121,2)*R121</f>
        <v>576.59</v>
      </c>
    </row>
    <row r="122" ht="45.0" customHeight="true">
      <c r="A122" s="887" t="s">
        <v>23</v>
      </c>
      <c r="B122" s="887" t="s">
        <v>330</v>
      </c>
      <c r="C122" s="887" t="s">
        <v>64</v>
      </c>
      <c r="D122" s="887" t="s">
        <v>331</v>
      </c>
      <c r="E122" s="887" t="s">
        <v>332</v>
      </c>
      <c r="F122" s="888" t="n">
        <f>R122</f>
        <v>59.0</v>
      </c>
      <c r="G122" s="887" t="s">
        <v>27</v>
      </c>
      <c r="H122" s="889" t="n">
        <v>17.92</v>
      </c>
      <c r="I122" s="890" t="n">
        <v>17.92</v>
      </c>
      <c r="J122" s="891" t="n">
        <v>0.24</v>
      </c>
      <c r="K122" s="892" t="n">
        <f>ROUND(I122,2)+(ROUND(I122,2)*J122)</f>
        <v>22.220800000000004</v>
      </c>
      <c r="L122" s="893" t="n">
        <f>ROUND(S122,2)</f>
        <v>1310.98</v>
      </c>
      <c r="M122" s="887" t="s">
        <v>21</v>
      </c>
      <c r="N122" s="887" t="s">
        <v>276</v>
      </c>
      <c r="O122" s="887" t="s">
        <v>277</v>
      </c>
      <c r="P122" s="887" t="s">
        <v>30</v>
      </c>
      <c r="Q122" s="887" t="s">
        <v>31</v>
      </c>
      <c r="R122" s="894" t="n">
        <v>59.0</v>
      </c>
      <c r="S122" s="895" t="n">
        <f>ROUND(K122,2)*R122</f>
        <v>1310.98</v>
      </c>
    </row>
    <row r="123" ht="45.0" customHeight="true">
      <c r="A123" s="896" t="s">
        <v>23</v>
      </c>
      <c r="B123" s="896" t="s">
        <v>333</v>
      </c>
      <c r="C123" s="896" t="s">
        <v>64</v>
      </c>
      <c r="D123" s="896" t="s">
        <v>334</v>
      </c>
      <c r="E123" s="896" t="s">
        <v>335</v>
      </c>
      <c r="F123" s="897" t="n">
        <f>R123</f>
        <v>52.0</v>
      </c>
      <c r="G123" s="896" t="s">
        <v>27</v>
      </c>
      <c r="H123" s="898" t="n">
        <v>15.83</v>
      </c>
      <c r="I123" s="899" t="n">
        <v>15.83</v>
      </c>
      <c r="J123" s="900" t="n">
        <v>0.24</v>
      </c>
      <c r="K123" s="901" t="n">
        <f>ROUND(I123,2)+(ROUND(I123,2)*J123)</f>
        <v>19.6292</v>
      </c>
      <c r="L123" s="902" t="n">
        <f>ROUND(S123,2)</f>
        <v>1020.76</v>
      </c>
      <c r="M123" s="896" t="s">
        <v>21</v>
      </c>
      <c r="N123" s="896" t="s">
        <v>276</v>
      </c>
      <c r="O123" s="896" t="s">
        <v>277</v>
      </c>
      <c r="P123" s="896" t="s">
        <v>30</v>
      </c>
      <c r="Q123" s="896" t="s">
        <v>31</v>
      </c>
      <c r="R123" s="903" t="n">
        <v>52.0</v>
      </c>
      <c r="S123" s="904" t="n">
        <f>ROUND(K123,2)*R123</f>
        <v>1020.76</v>
      </c>
    </row>
    <row r="124" ht="45.0" customHeight="true">
      <c r="A124" s="905" t="s">
        <v>23</v>
      </c>
      <c r="B124" s="905" t="s">
        <v>336</v>
      </c>
      <c r="C124" s="905" t="s">
        <v>64</v>
      </c>
      <c r="D124" s="905" t="s">
        <v>337</v>
      </c>
      <c r="E124" s="905" t="s">
        <v>338</v>
      </c>
      <c r="F124" s="906" t="n">
        <f>R124</f>
        <v>6.0</v>
      </c>
      <c r="G124" s="905" t="s">
        <v>27</v>
      </c>
      <c r="H124" s="907" t="n">
        <v>173.2</v>
      </c>
      <c r="I124" s="908" t="n">
        <v>173.2</v>
      </c>
      <c r="J124" s="909" t="n">
        <v>0.24</v>
      </c>
      <c r="K124" s="910" t="n">
        <f>ROUND(I124,2)+(ROUND(I124,2)*J124)</f>
        <v>214.76799999999997</v>
      </c>
      <c r="L124" s="911" t="n">
        <f>ROUND(S124,2)</f>
        <v>1288.62</v>
      </c>
      <c r="M124" s="905" t="s">
        <v>21</v>
      </c>
      <c r="N124" s="905" t="s">
        <v>276</v>
      </c>
      <c r="O124" s="905" t="s">
        <v>277</v>
      </c>
      <c r="P124" s="905" t="s">
        <v>30</v>
      </c>
      <c r="Q124" s="905" t="s">
        <v>31</v>
      </c>
      <c r="R124" s="912" t="n">
        <v>6.0</v>
      </c>
      <c r="S124" s="913" t="n">
        <f>ROUND(K124,2)*R124</f>
        <v>1288.6200000000001</v>
      </c>
    </row>
    <row r="125" ht="45.0" customHeight="true">
      <c r="A125" s="915" t="s">
        <v>19</v>
      </c>
      <c r="B125" s="915" t="s">
        <v>42</v>
      </c>
      <c r="C125" s="915" t="s">
        <v>21</v>
      </c>
      <c r="D125" s="915" t="s">
        <v>21</v>
      </c>
      <c r="E125" s="915" t="s">
        <v>339</v>
      </c>
      <c r="F125" s="915" t="s">
        <v>21</v>
      </c>
      <c r="G125" s="915" t="s">
        <v>21</v>
      </c>
      <c r="H125" s="915" t="s">
        <v>21</v>
      </c>
      <c r="I125" s="915" t="s">
        <v>21</v>
      </c>
      <c r="J125" s="915" t="s">
        <v>21</v>
      </c>
      <c r="K125" s="915" t="s">
        <v>21</v>
      </c>
      <c r="L125" s="916" t="n">
        <f>ROUND(L126,2)+ROUND(L127,2)+ROUND(L128,2)+ROUND(L129,2)</f>
        <v>1393.44</v>
      </c>
      <c r="M125" s="915" t="s">
        <v>21</v>
      </c>
      <c r="N125" s="915" t="s">
        <v>21</v>
      </c>
      <c r="O125" s="915" t="s">
        <v>21</v>
      </c>
      <c r="P125" s="915" t="s">
        <v>21</v>
      </c>
      <c r="Q125" s="915" t="s">
        <v>21</v>
      </c>
      <c r="R125" s="915" t="s">
        <v>21</v>
      </c>
      <c r="S125" s="915" t="s">
        <v>21</v>
      </c>
    </row>
    <row r="126" ht="45.0" customHeight="true">
      <c r="A126" s="917" t="s">
        <v>23</v>
      </c>
      <c r="B126" s="917" t="s">
        <v>340</v>
      </c>
      <c r="C126" s="917" t="s">
        <v>64</v>
      </c>
      <c r="D126" s="917" t="s">
        <v>331</v>
      </c>
      <c r="E126" s="917" t="s">
        <v>332</v>
      </c>
      <c r="F126" s="918" t="n">
        <f>R126</f>
        <v>5.0</v>
      </c>
      <c r="G126" s="917" t="s">
        <v>27</v>
      </c>
      <c r="H126" s="919" t="n">
        <v>17.92</v>
      </c>
      <c r="I126" s="920" t="n">
        <v>17.92</v>
      </c>
      <c r="J126" s="921" t="n">
        <v>0.24</v>
      </c>
      <c r="K126" s="922" t="n">
        <f>ROUND(I126,2)+(ROUND(I126,2)*J126)</f>
        <v>22.220800000000004</v>
      </c>
      <c r="L126" s="923" t="n">
        <f>ROUND(S126,2)</f>
        <v>111.1</v>
      </c>
      <c r="M126" s="917" t="s">
        <v>21</v>
      </c>
      <c r="N126" s="917" t="s">
        <v>276</v>
      </c>
      <c r="O126" s="917" t="s">
        <v>277</v>
      </c>
      <c r="P126" s="917" t="s">
        <v>30</v>
      </c>
      <c r="Q126" s="917" t="s">
        <v>31</v>
      </c>
      <c r="R126" s="924" t="n">
        <v>5.0</v>
      </c>
      <c r="S126" s="925" t="n">
        <f>ROUND(K126,2)*R126</f>
        <v>111.1</v>
      </c>
    </row>
    <row r="127" ht="45.0" customHeight="true">
      <c r="A127" s="926" t="s">
        <v>23</v>
      </c>
      <c r="B127" s="926" t="s">
        <v>341</v>
      </c>
      <c r="C127" s="926" t="s">
        <v>64</v>
      </c>
      <c r="D127" s="926" t="s">
        <v>342</v>
      </c>
      <c r="E127" s="926" t="s">
        <v>343</v>
      </c>
      <c r="F127" s="927" t="n">
        <f>R127</f>
        <v>3.0</v>
      </c>
      <c r="G127" s="926" t="s">
        <v>27</v>
      </c>
      <c r="H127" s="928" t="n">
        <v>43.82</v>
      </c>
      <c r="I127" s="929" t="n">
        <v>43.82</v>
      </c>
      <c r="J127" s="930" t="n">
        <v>0.24</v>
      </c>
      <c r="K127" s="931" t="n">
        <f>ROUND(I127,2)+(ROUND(I127,2)*J127)</f>
        <v>54.3368</v>
      </c>
      <c r="L127" s="932" t="n">
        <f>ROUND(S127,2)</f>
        <v>163.02</v>
      </c>
      <c r="M127" s="926" t="s">
        <v>21</v>
      </c>
      <c r="N127" s="926" t="s">
        <v>276</v>
      </c>
      <c r="O127" s="926" t="s">
        <v>277</v>
      </c>
      <c r="P127" s="926" t="s">
        <v>30</v>
      </c>
      <c r="Q127" s="926" t="s">
        <v>31</v>
      </c>
      <c r="R127" s="933" t="n">
        <v>3.0</v>
      </c>
      <c r="S127" s="934" t="n">
        <f>ROUND(K127,2)*R127</f>
        <v>163.02</v>
      </c>
    </row>
    <row r="128" ht="45.0" customHeight="true">
      <c r="A128" s="935" t="s">
        <v>23</v>
      </c>
      <c r="B128" s="935" t="s">
        <v>344</v>
      </c>
      <c r="C128" s="935" t="s">
        <v>64</v>
      </c>
      <c r="D128" s="935" t="s">
        <v>345</v>
      </c>
      <c r="E128" s="935" t="s">
        <v>346</v>
      </c>
      <c r="F128" s="936" t="n">
        <f>R128</f>
        <v>53.3</v>
      </c>
      <c r="G128" s="935" t="s">
        <v>67</v>
      </c>
      <c r="H128" s="937" t="n">
        <v>12.75</v>
      </c>
      <c r="I128" s="938" t="n">
        <v>12.75</v>
      </c>
      <c r="J128" s="939" t="n">
        <v>0.24</v>
      </c>
      <c r="K128" s="940" t="n">
        <f>ROUND(I128,2)+(ROUND(I128,2)*J128)</f>
        <v>15.81</v>
      </c>
      <c r="L128" s="941" t="n">
        <f>ROUND(S128,2)</f>
        <v>842.67</v>
      </c>
      <c r="M128" s="935" t="s">
        <v>21</v>
      </c>
      <c r="N128" s="935" t="s">
        <v>276</v>
      </c>
      <c r="O128" s="935" t="s">
        <v>277</v>
      </c>
      <c r="P128" s="935" t="s">
        <v>30</v>
      </c>
      <c r="Q128" s="935" t="s">
        <v>31</v>
      </c>
      <c r="R128" s="942" t="n">
        <v>53.3</v>
      </c>
      <c r="S128" s="943" t="n">
        <f>ROUND(K128,2)*R128</f>
        <v>842.673</v>
      </c>
    </row>
    <row r="129" ht="45.0" customHeight="true">
      <c r="A129" s="944" t="s">
        <v>23</v>
      </c>
      <c r="B129" s="944" t="s">
        <v>347</v>
      </c>
      <c r="C129" s="944" t="s">
        <v>64</v>
      </c>
      <c r="D129" s="944" t="s">
        <v>348</v>
      </c>
      <c r="E129" s="944" t="s">
        <v>349</v>
      </c>
      <c r="F129" s="945" t="n">
        <f>R129</f>
        <v>5.0</v>
      </c>
      <c r="G129" s="944" t="s">
        <v>27</v>
      </c>
      <c r="H129" s="946" t="n">
        <v>44.62</v>
      </c>
      <c r="I129" s="947" t="n">
        <v>44.62</v>
      </c>
      <c r="J129" s="948" t="n">
        <v>0.24</v>
      </c>
      <c r="K129" s="949" t="n">
        <f>ROUND(I129,2)+(ROUND(I129,2)*J129)</f>
        <v>55.328799999999994</v>
      </c>
      <c r="L129" s="950" t="n">
        <f>ROUND(S129,2)</f>
        <v>276.65</v>
      </c>
      <c r="M129" s="944" t="s">
        <v>21</v>
      </c>
      <c r="N129" s="944" t="s">
        <v>287</v>
      </c>
      <c r="O129" s="944" t="s">
        <v>288</v>
      </c>
      <c r="P129" s="944" t="s">
        <v>30</v>
      </c>
      <c r="Q129" s="944" t="s">
        <v>31</v>
      </c>
      <c r="R129" s="951" t="n">
        <v>5.0</v>
      </c>
      <c r="S129" s="952" t="n">
        <f>ROUND(K129,2)*R129</f>
        <v>276.65</v>
      </c>
    </row>
    <row r="130" ht="45.0" customHeight="true">
      <c r="A130" s="954" t="s">
        <v>19</v>
      </c>
      <c r="B130" s="954" t="s">
        <v>44</v>
      </c>
      <c r="C130" s="954" t="s">
        <v>21</v>
      </c>
      <c r="D130" s="954" t="s">
        <v>21</v>
      </c>
      <c r="E130" s="954" t="s">
        <v>350</v>
      </c>
      <c r="F130" s="954" t="s">
        <v>21</v>
      </c>
      <c r="G130" s="954" t="s">
        <v>21</v>
      </c>
      <c r="H130" s="954" t="s">
        <v>21</v>
      </c>
      <c r="I130" s="954" t="s">
        <v>21</v>
      </c>
      <c r="J130" s="954" t="s">
        <v>21</v>
      </c>
      <c r="K130" s="954" t="s">
        <v>21</v>
      </c>
      <c r="L130" s="955" t="n">
        <f>ROUND(L131,2)+ROUND(L132,2)+ROUND(L133,2)+ROUND(L134,2)+ROUND(L135,2)+ROUND(L136,2)+ROUND(L137,2)+ROUND(L138,2)+ROUND(L139,2)+ROUND(L140,2)+ROUND(L141,2)+ROUND(L142,2)+ROUND(L143,2)+ROUND(L144,2)+ROUND(L145,2)+ROUND(L146,2)+ROUND(L147,2)+ROUND(L148,2)+ROUND(L149,2)+ROUND(L150,2)+ROUND(L151,2)+ROUND(L152,2)+ROUND(L153,2)+ROUND(L154,2)+ROUND(L155,2)+ROUND(L156,2)+ROUND(L157,2)+ROUND(L158,2)+ROUND(L159,2)+ROUND(L160,2)+ROUND(L161,2)+ROUND(L162,2)+ROUND(L163,2)+ROUND(L164,2)+ROUND(L165,2)+ROUND(L166,2)+ROUND(L167,2)+ROUND(L168,2)+ROUND(L169,2)+ROUND(L170,2)+ROUND(L171,2)+ROUND(L172,2)+ROUND(L173,2)+ROUND(L174,2)</f>
        <v>19121.34</v>
      </c>
      <c r="M130" s="954" t="s">
        <v>21</v>
      </c>
      <c r="N130" s="954" t="s">
        <v>21</v>
      </c>
      <c r="O130" s="954" t="s">
        <v>21</v>
      </c>
      <c r="P130" s="954" t="s">
        <v>21</v>
      </c>
      <c r="Q130" s="954" t="s">
        <v>21</v>
      </c>
      <c r="R130" s="954" t="s">
        <v>21</v>
      </c>
      <c r="S130" s="954" t="s">
        <v>21</v>
      </c>
    </row>
    <row r="131" ht="45.0" customHeight="true">
      <c r="A131" s="956" t="s">
        <v>23</v>
      </c>
      <c r="B131" s="956" t="s">
        <v>351</v>
      </c>
      <c r="C131" s="956" t="s">
        <v>64</v>
      </c>
      <c r="D131" s="956" t="s">
        <v>352</v>
      </c>
      <c r="E131" s="956" t="s">
        <v>353</v>
      </c>
      <c r="F131" s="957" t="n">
        <f>R131</f>
        <v>16.0</v>
      </c>
      <c r="G131" s="956" t="s">
        <v>27</v>
      </c>
      <c r="H131" s="958" t="n">
        <v>87.74</v>
      </c>
      <c r="I131" s="959" t="n">
        <v>87.74</v>
      </c>
      <c r="J131" s="960" t="n">
        <v>0.24</v>
      </c>
      <c r="K131" s="961" t="n">
        <f>ROUND(I131,2)+(ROUND(I131,2)*J131)</f>
        <v>108.79759999999999</v>
      </c>
      <c r="L131" s="962" t="n">
        <f>ROUND(S131,2)</f>
        <v>1740.8</v>
      </c>
      <c r="M131" s="956" t="s">
        <v>21</v>
      </c>
      <c r="N131" s="956" t="s">
        <v>354</v>
      </c>
      <c r="O131" s="956" t="s">
        <v>355</v>
      </c>
      <c r="P131" s="956" t="s">
        <v>30</v>
      </c>
      <c r="Q131" s="956" t="s">
        <v>31</v>
      </c>
      <c r="R131" s="963" t="n">
        <v>16.0</v>
      </c>
      <c r="S131" s="964" t="n">
        <f>ROUND(K131,2)*R131</f>
        <v>1740.8</v>
      </c>
    </row>
    <row r="132" ht="45.0" customHeight="true">
      <c r="A132" s="965" t="s">
        <v>23</v>
      </c>
      <c r="B132" s="965" t="s">
        <v>356</v>
      </c>
      <c r="C132" s="965" t="s">
        <v>64</v>
      </c>
      <c r="D132" s="965" t="s">
        <v>357</v>
      </c>
      <c r="E132" s="965" t="s">
        <v>358</v>
      </c>
      <c r="F132" s="966" t="n">
        <f>R132</f>
        <v>6.0</v>
      </c>
      <c r="G132" s="965" t="s">
        <v>27</v>
      </c>
      <c r="H132" s="967" t="n">
        <v>30.75</v>
      </c>
      <c r="I132" s="968" t="n">
        <v>30.75</v>
      </c>
      <c r="J132" s="969" t="n">
        <v>0.24</v>
      </c>
      <c r="K132" s="970" t="n">
        <f>ROUND(I132,2)+(ROUND(I132,2)*J132)</f>
        <v>38.13</v>
      </c>
      <c r="L132" s="971" t="n">
        <f>ROUND(S132,2)</f>
        <v>228.78</v>
      </c>
      <c r="M132" s="965" t="s">
        <v>21</v>
      </c>
      <c r="N132" s="965" t="s">
        <v>354</v>
      </c>
      <c r="O132" s="965" t="s">
        <v>355</v>
      </c>
      <c r="P132" s="965" t="s">
        <v>30</v>
      </c>
      <c r="Q132" s="965" t="s">
        <v>31</v>
      </c>
      <c r="R132" s="972" t="n">
        <v>6.0</v>
      </c>
      <c r="S132" s="973" t="n">
        <f>ROUND(K132,2)*R132</f>
        <v>228.78000000000003</v>
      </c>
    </row>
    <row r="133" ht="45.0" customHeight="true">
      <c r="A133" s="974" t="s">
        <v>23</v>
      </c>
      <c r="B133" s="974" t="s">
        <v>359</v>
      </c>
      <c r="C133" s="974" t="s">
        <v>64</v>
      </c>
      <c r="D133" s="974" t="s">
        <v>360</v>
      </c>
      <c r="E133" s="974" t="s">
        <v>361</v>
      </c>
      <c r="F133" s="975" t="n">
        <f>R133</f>
        <v>38.0</v>
      </c>
      <c r="G133" s="974" t="s">
        <v>27</v>
      </c>
      <c r="H133" s="976" t="n">
        <v>6.53</v>
      </c>
      <c r="I133" s="977" t="n">
        <v>6.53</v>
      </c>
      <c r="J133" s="978" t="n">
        <v>0.24</v>
      </c>
      <c r="K133" s="979" t="n">
        <f>ROUND(I133,2)+(ROUND(I133,2)*J133)</f>
        <v>8.0972</v>
      </c>
      <c r="L133" s="980" t="n">
        <f>ROUND(S133,2)</f>
        <v>307.8</v>
      </c>
      <c r="M133" s="974" t="s">
        <v>21</v>
      </c>
      <c r="N133" s="974" t="s">
        <v>354</v>
      </c>
      <c r="O133" s="974" t="s">
        <v>355</v>
      </c>
      <c r="P133" s="974" t="s">
        <v>30</v>
      </c>
      <c r="Q133" s="974" t="s">
        <v>31</v>
      </c>
      <c r="R133" s="981" t="n">
        <v>38.0</v>
      </c>
      <c r="S133" s="982" t="n">
        <f>ROUND(K133,2)*R133</f>
        <v>307.8</v>
      </c>
    </row>
    <row r="134" ht="45.0" customHeight="true">
      <c r="A134" s="983" t="s">
        <v>23</v>
      </c>
      <c r="B134" s="983" t="s">
        <v>362</v>
      </c>
      <c r="C134" s="983" t="s">
        <v>64</v>
      </c>
      <c r="D134" s="983" t="s">
        <v>363</v>
      </c>
      <c r="E134" s="983" t="s">
        <v>364</v>
      </c>
      <c r="F134" s="984" t="n">
        <f>R134</f>
        <v>35.0</v>
      </c>
      <c r="G134" s="983" t="s">
        <v>27</v>
      </c>
      <c r="H134" s="985" t="n">
        <v>9.34</v>
      </c>
      <c r="I134" s="986" t="n">
        <v>9.34</v>
      </c>
      <c r="J134" s="987" t="n">
        <v>0.24</v>
      </c>
      <c r="K134" s="988" t="n">
        <f>ROUND(I134,2)+(ROUND(I134,2)*J134)</f>
        <v>11.5816</v>
      </c>
      <c r="L134" s="989" t="n">
        <f>ROUND(S134,2)</f>
        <v>405.3</v>
      </c>
      <c r="M134" s="983" t="s">
        <v>21</v>
      </c>
      <c r="N134" s="983" t="s">
        <v>354</v>
      </c>
      <c r="O134" s="983" t="s">
        <v>355</v>
      </c>
      <c r="P134" s="983" t="s">
        <v>30</v>
      </c>
      <c r="Q134" s="983" t="s">
        <v>31</v>
      </c>
      <c r="R134" s="990" t="n">
        <v>35.0</v>
      </c>
      <c r="S134" s="991" t="n">
        <f>ROUND(K134,2)*R134</f>
        <v>405.3</v>
      </c>
    </row>
    <row r="135" ht="45.0" customHeight="true">
      <c r="A135" s="992" t="s">
        <v>23</v>
      </c>
      <c r="B135" s="992" t="s">
        <v>365</v>
      </c>
      <c r="C135" s="992" t="s">
        <v>64</v>
      </c>
      <c r="D135" s="992" t="s">
        <v>366</v>
      </c>
      <c r="E135" s="992" t="s">
        <v>367</v>
      </c>
      <c r="F135" s="993" t="n">
        <f>R135</f>
        <v>16.0</v>
      </c>
      <c r="G135" s="992" t="s">
        <v>27</v>
      </c>
      <c r="H135" s="994" t="n">
        <v>6.97</v>
      </c>
      <c r="I135" s="995" t="n">
        <v>6.97</v>
      </c>
      <c r="J135" s="996" t="n">
        <v>0.24</v>
      </c>
      <c r="K135" s="997" t="n">
        <f>ROUND(I135,2)+(ROUND(I135,2)*J135)</f>
        <v>8.6428</v>
      </c>
      <c r="L135" s="998" t="n">
        <f>ROUND(S135,2)</f>
        <v>138.24</v>
      </c>
      <c r="M135" s="992" t="s">
        <v>21</v>
      </c>
      <c r="N135" s="992" t="s">
        <v>354</v>
      </c>
      <c r="O135" s="992" t="s">
        <v>355</v>
      </c>
      <c r="P135" s="992" t="s">
        <v>30</v>
      </c>
      <c r="Q135" s="992" t="s">
        <v>31</v>
      </c>
      <c r="R135" s="999" t="n">
        <v>16.0</v>
      </c>
      <c r="S135" s="1000" t="n">
        <f>ROUND(K135,2)*R135</f>
        <v>138.24</v>
      </c>
    </row>
    <row r="136" ht="45.0" customHeight="true">
      <c r="A136" s="1001" t="s">
        <v>23</v>
      </c>
      <c r="B136" s="1001" t="s">
        <v>368</v>
      </c>
      <c r="C136" s="1001" t="s">
        <v>64</v>
      </c>
      <c r="D136" s="1001" t="s">
        <v>369</v>
      </c>
      <c r="E136" s="1001" t="s">
        <v>370</v>
      </c>
      <c r="F136" s="1002" t="n">
        <f>R136</f>
        <v>72.06</v>
      </c>
      <c r="G136" s="1001" t="s">
        <v>67</v>
      </c>
      <c r="H136" s="1003" t="n">
        <v>22.68</v>
      </c>
      <c r="I136" s="1004" t="n">
        <v>22.68</v>
      </c>
      <c r="J136" s="1005" t="n">
        <v>0.24</v>
      </c>
      <c r="K136" s="1006" t="n">
        <f>ROUND(I136,2)+(ROUND(I136,2)*J136)</f>
        <v>28.1232</v>
      </c>
      <c r="L136" s="1007" t="n">
        <f>ROUND(S136,2)</f>
        <v>2026.33</v>
      </c>
      <c r="M136" s="1001" t="s">
        <v>21</v>
      </c>
      <c r="N136" s="1001" t="s">
        <v>354</v>
      </c>
      <c r="O136" s="1001" t="s">
        <v>355</v>
      </c>
      <c r="P136" s="1001" t="s">
        <v>30</v>
      </c>
      <c r="Q136" s="1001" t="s">
        <v>31</v>
      </c>
      <c r="R136" s="1008" t="n">
        <v>72.06</v>
      </c>
      <c r="S136" s="1009" t="n">
        <f>ROUND(K136,2)*R136</f>
        <v>2026.3272000000002</v>
      </c>
    </row>
    <row r="137" ht="45.0" customHeight="true">
      <c r="A137" s="1010" t="s">
        <v>23</v>
      </c>
      <c r="B137" s="1010" t="s">
        <v>371</v>
      </c>
      <c r="C137" s="1010" t="s">
        <v>64</v>
      </c>
      <c r="D137" s="1010" t="s">
        <v>372</v>
      </c>
      <c r="E137" s="1010" t="s">
        <v>373</v>
      </c>
      <c r="F137" s="1011" t="n">
        <f>R137</f>
        <v>19.0</v>
      </c>
      <c r="G137" s="1010" t="s">
        <v>27</v>
      </c>
      <c r="H137" s="1012" t="n">
        <v>12.89</v>
      </c>
      <c r="I137" s="1013" t="n">
        <v>12.89</v>
      </c>
      <c r="J137" s="1014" t="n">
        <v>0.24</v>
      </c>
      <c r="K137" s="1015" t="n">
        <f>ROUND(I137,2)+(ROUND(I137,2)*J137)</f>
        <v>15.983600000000001</v>
      </c>
      <c r="L137" s="1016" t="n">
        <f>ROUND(S137,2)</f>
        <v>303.62</v>
      </c>
      <c r="M137" s="1010" t="s">
        <v>21</v>
      </c>
      <c r="N137" s="1010" t="s">
        <v>354</v>
      </c>
      <c r="O137" s="1010" t="s">
        <v>355</v>
      </c>
      <c r="P137" s="1010" t="s">
        <v>30</v>
      </c>
      <c r="Q137" s="1010" t="s">
        <v>31</v>
      </c>
      <c r="R137" s="1017" t="n">
        <v>19.0</v>
      </c>
      <c r="S137" s="1018" t="n">
        <f>ROUND(K137,2)*R137</f>
        <v>303.62</v>
      </c>
    </row>
    <row r="138" ht="45.0" customHeight="true">
      <c r="A138" s="1019" t="s">
        <v>23</v>
      </c>
      <c r="B138" s="1019" t="s">
        <v>374</v>
      </c>
      <c r="C138" s="1019" t="s">
        <v>64</v>
      </c>
      <c r="D138" s="1019" t="s">
        <v>375</v>
      </c>
      <c r="E138" s="1019" t="s">
        <v>376</v>
      </c>
      <c r="F138" s="1020" t="n">
        <f>R138</f>
        <v>18.0</v>
      </c>
      <c r="G138" s="1019" t="s">
        <v>27</v>
      </c>
      <c r="H138" s="1021" t="n">
        <v>15.6</v>
      </c>
      <c r="I138" s="1022" t="n">
        <v>15.6</v>
      </c>
      <c r="J138" s="1023" t="n">
        <v>0.24</v>
      </c>
      <c r="K138" s="1024" t="n">
        <f>ROUND(I138,2)+(ROUND(I138,2)*J138)</f>
        <v>19.344</v>
      </c>
      <c r="L138" s="1025" t="n">
        <f>ROUND(S138,2)</f>
        <v>348.12</v>
      </c>
      <c r="M138" s="1019" t="s">
        <v>21</v>
      </c>
      <c r="N138" s="1019" t="s">
        <v>354</v>
      </c>
      <c r="O138" s="1019" t="s">
        <v>355</v>
      </c>
      <c r="P138" s="1019" t="s">
        <v>30</v>
      </c>
      <c r="Q138" s="1019" t="s">
        <v>31</v>
      </c>
      <c r="R138" s="1026" t="n">
        <v>18.0</v>
      </c>
      <c r="S138" s="1027" t="n">
        <f>ROUND(K138,2)*R138</f>
        <v>348.12</v>
      </c>
    </row>
    <row r="139" ht="45.0" customHeight="true">
      <c r="A139" s="1028" t="s">
        <v>23</v>
      </c>
      <c r="B139" s="1028" t="s">
        <v>377</v>
      </c>
      <c r="C139" s="1028" t="s">
        <v>64</v>
      </c>
      <c r="D139" s="1028" t="s">
        <v>378</v>
      </c>
      <c r="E139" s="1028" t="s">
        <v>379</v>
      </c>
      <c r="F139" s="1029" t="n">
        <f>R139</f>
        <v>17.0</v>
      </c>
      <c r="G139" s="1028" t="s">
        <v>27</v>
      </c>
      <c r="H139" s="1030" t="n">
        <v>12.53</v>
      </c>
      <c r="I139" s="1031" t="n">
        <v>12.53</v>
      </c>
      <c r="J139" s="1032" t="n">
        <v>0.24</v>
      </c>
      <c r="K139" s="1033" t="n">
        <f>ROUND(I139,2)+(ROUND(I139,2)*J139)</f>
        <v>15.537199999999999</v>
      </c>
      <c r="L139" s="1034" t="n">
        <f>ROUND(S139,2)</f>
        <v>264.18</v>
      </c>
      <c r="M139" s="1028" t="s">
        <v>21</v>
      </c>
      <c r="N139" s="1028" t="s">
        <v>354</v>
      </c>
      <c r="O139" s="1028" t="s">
        <v>355</v>
      </c>
      <c r="P139" s="1028" t="s">
        <v>30</v>
      </c>
      <c r="Q139" s="1028" t="s">
        <v>31</v>
      </c>
      <c r="R139" s="1035" t="n">
        <v>17.0</v>
      </c>
      <c r="S139" s="1036" t="n">
        <f>ROUND(K139,2)*R139</f>
        <v>264.18</v>
      </c>
    </row>
    <row r="140" ht="45.0" customHeight="true">
      <c r="A140" s="1037" t="s">
        <v>23</v>
      </c>
      <c r="B140" s="1037" t="s">
        <v>380</v>
      </c>
      <c r="C140" s="1037" t="s">
        <v>64</v>
      </c>
      <c r="D140" s="1037" t="s">
        <v>381</v>
      </c>
      <c r="E140" s="1037" t="s">
        <v>382</v>
      </c>
      <c r="F140" s="1038" t="n">
        <f>R140</f>
        <v>1.0</v>
      </c>
      <c r="G140" s="1037" t="s">
        <v>27</v>
      </c>
      <c r="H140" s="1039" t="n">
        <v>17.67</v>
      </c>
      <c r="I140" s="1040" t="n">
        <v>17.67</v>
      </c>
      <c r="J140" s="1041" t="n">
        <v>0.24</v>
      </c>
      <c r="K140" s="1042" t="n">
        <f>ROUND(I140,2)+(ROUND(I140,2)*J140)</f>
        <v>21.910800000000002</v>
      </c>
      <c r="L140" s="1043" t="n">
        <f>ROUND(S140,2)</f>
        <v>21.91</v>
      </c>
      <c r="M140" s="1037" t="s">
        <v>21</v>
      </c>
      <c r="N140" s="1037" t="s">
        <v>383</v>
      </c>
      <c r="O140" s="1037" t="s">
        <v>384</v>
      </c>
      <c r="P140" s="1037" t="s">
        <v>30</v>
      </c>
      <c r="Q140" s="1037" t="s">
        <v>31</v>
      </c>
      <c r="R140" s="1044" t="n">
        <v>1.0</v>
      </c>
      <c r="S140" s="1045" t="n">
        <f>ROUND(K140,2)*R140</f>
        <v>21.91</v>
      </c>
    </row>
    <row r="141" ht="45.0" customHeight="true">
      <c r="A141" s="1046" t="s">
        <v>23</v>
      </c>
      <c r="B141" s="1046" t="s">
        <v>385</v>
      </c>
      <c r="C141" s="1046" t="s">
        <v>64</v>
      </c>
      <c r="D141" s="1046" t="s">
        <v>386</v>
      </c>
      <c r="E141" s="1046" t="s">
        <v>387</v>
      </c>
      <c r="F141" s="1047" t="n">
        <f>R141</f>
        <v>2.0</v>
      </c>
      <c r="G141" s="1046" t="s">
        <v>27</v>
      </c>
      <c r="H141" s="1048" t="n">
        <v>36.99</v>
      </c>
      <c r="I141" s="1049" t="n">
        <v>36.99</v>
      </c>
      <c r="J141" s="1050" t="n">
        <v>0.24</v>
      </c>
      <c r="K141" s="1051" t="n">
        <f>ROUND(I141,2)+(ROUND(I141,2)*J141)</f>
        <v>45.8676</v>
      </c>
      <c r="L141" s="1052" t="n">
        <f>ROUND(S141,2)</f>
        <v>91.74</v>
      </c>
      <c r="M141" s="1046" t="s">
        <v>21</v>
      </c>
      <c r="N141" s="1046" t="s">
        <v>383</v>
      </c>
      <c r="O141" s="1046" t="s">
        <v>384</v>
      </c>
      <c r="P141" s="1046" t="s">
        <v>30</v>
      </c>
      <c r="Q141" s="1046" t="s">
        <v>31</v>
      </c>
      <c r="R141" s="1053" t="n">
        <v>2.0</v>
      </c>
      <c r="S141" s="1054" t="n">
        <f>ROUND(K141,2)*R141</f>
        <v>91.74</v>
      </c>
    </row>
    <row r="142" ht="45.0" customHeight="true">
      <c r="A142" s="1055" t="s">
        <v>23</v>
      </c>
      <c r="B142" s="1055" t="s">
        <v>388</v>
      </c>
      <c r="C142" s="1055" t="s">
        <v>64</v>
      </c>
      <c r="D142" s="1055" t="s">
        <v>389</v>
      </c>
      <c r="E142" s="1055" t="s">
        <v>390</v>
      </c>
      <c r="F142" s="1056" t="n">
        <f>R142</f>
        <v>1.0</v>
      </c>
      <c r="G142" s="1055" t="s">
        <v>27</v>
      </c>
      <c r="H142" s="1057" t="n">
        <v>24.09</v>
      </c>
      <c r="I142" s="1058" t="n">
        <v>24.09</v>
      </c>
      <c r="J142" s="1059" t="n">
        <v>0.24</v>
      </c>
      <c r="K142" s="1060" t="n">
        <f>ROUND(I142,2)+(ROUND(I142,2)*J142)</f>
        <v>29.8716</v>
      </c>
      <c r="L142" s="1061" t="n">
        <f>ROUND(S142,2)</f>
        <v>29.87</v>
      </c>
      <c r="M142" s="1055" t="s">
        <v>21</v>
      </c>
      <c r="N142" s="1055" t="s">
        <v>383</v>
      </c>
      <c r="O142" s="1055" t="s">
        <v>384</v>
      </c>
      <c r="P142" s="1055" t="s">
        <v>30</v>
      </c>
      <c r="Q142" s="1055" t="s">
        <v>31</v>
      </c>
      <c r="R142" s="1062" t="n">
        <v>1.0</v>
      </c>
      <c r="S142" s="1063" t="n">
        <f>ROUND(K142,2)*R142</f>
        <v>29.87</v>
      </c>
    </row>
    <row r="143" ht="45.0" customHeight="true">
      <c r="A143" s="1064" t="s">
        <v>23</v>
      </c>
      <c r="B143" s="1064" t="s">
        <v>391</v>
      </c>
      <c r="C143" s="1064" t="s">
        <v>64</v>
      </c>
      <c r="D143" s="1064" t="s">
        <v>392</v>
      </c>
      <c r="E143" s="1064" t="s">
        <v>393</v>
      </c>
      <c r="F143" s="1065" t="n">
        <f>R143</f>
        <v>1.0</v>
      </c>
      <c r="G143" s="1064" t="s">
        <v>27</v>
      </c>
      <c r="H143" s="1066" t="n">
        <v>15.78</v>
      </c>
      <c r="I143" s="1067" t="n">
        <v>15.78</v>
      </c>
      <c r="J143" s="1068" t="n">
        <v>0.24</v>
      </c>
      <c r="K143" s="1069" t="n">
        <f>ROUND(I143,2)+(ROUND(I143,2)*J143)</f>
        <v>19.5672</v>
      </c>
      <c r="L143" s="1070" t="n">
        <f>ROUND(S143,2)</f>
        <v>19.57</v>
      </c>
      <c r="M143" s="1064" t="s">
        <v>21</v>
      </c>
      <c r="N143" s="1064" t="s">
        <v>383</v>
      </c>
      <c r="O143" s="1064" t="s">
        <v>384</v>
      </c>
      <c r="P143" s="1064" t="s">
        <v>30</v>
      </c>
      <c r="Q143" s="1064" t="s">
        <v>31</v>
      </c>
      <c r="R143" s="1071" t="n">
        <v>1.0</v>
      </c>
      <c r="S143" s="1072" t="n">
        <f>ROUND(K143,2)*R143</f>
        <v>19.57</v>
      </c>
    </row>
    <row r="144" ht="45.0" customHeight="true">
      <c r="A144" s="1073" t="s">
        <v>23</v>
      </c>
      <c r="B144" s="1073" t="s">
        <v>394</v>
      </c>
      <c r="C144" s="1073" t="s">
        <v>64</v>
      </c>
      <c r="D144" s="1073" t="s">
        <v>395</v>
      </c>
      <c r="E144" s="1073" t="s">
        <v>396</v>
      </c>
      <c r="F144" s="1074" t="n">
        <f>R144</f>
        <v>1.0</v>
      </c>
      <c r="G144" s="1073" t="s">
        <v>27</v>
      </c>
      <c r="H144" s="1075" t="n">
        <v>92.78</v>
      </c>
      <c r="I144" s="1076" t="n">
        <v>92.78</v>
      </c>
      <c r="J144" s="1077" t="n">
        <v>0.24</v>
      </c>
      <c r="K144" s="1078" t="n">
        <f>ROUND(I144,2)+(ROUND(I144,2)*J144)</f>
        <v>115.0472</v>
      </c>
      <c r="L144" s="1079" t="n">
        <f>ROUND(S144,2)</f>
        <v>115.05</v>
      </c>
      <c r="M144" s="1073" t="s">
        <v>21</v>
      </c>
      <c r="N144" s="1073" t="s">
        <v>383</v>
      </c>
      <c r="O144" s="1073" t="s">
        <v>384</v>
      </c>
      <c r="P144" s="1073" t="s">
        <v>30</v>
      </c>
      <c r="Q144" s="1073" t="s">
        <v>31</v>
      </c>
      <c r="R144" s="1080" t="n">
        <v>1.0</v>
      </c>
      <c r="S144" s="1081" t="n">
        <f>ROUND(K144,2)*R144</f>
        <v>115.05</v>
      </c>
    </row>
    <row r="145" ht="45.0" customHeight="true">
      <c r="A145" s="1082" t="s">
        <v>23</v>
      </c>
      <c r="B145" s="1082" t="s">
        <v>397</v>
      </c>
      <c r="C145" s="1082" t="s">
        <v>64</v>
      </c>
      <c r="D145" s="1082" t="s">
        <v>398</v>
      </c>
      <c r="E145" s="1082" t="s">
        <v>399</v>
      </c>
      <c r="F145" s="1083" t="n">
        <f>R145</f>
        <v>1.0</v>
      </c>
      <c r="G145" s="1082" t="s">
        <v>27</v>
      </c>
      <c r="H145" s="1084" t="n">
        <v>16.57</v>
      </c>
      <c r="I145" s="1085" t="n">
        <v>16.57</v>
      </c>
      <c r="J145" s="1086" t="n">
        <v>0.24</v>
      </c>
      <c r="K145" s="1087" t="n">
        <f>ROUND(I145,2)+(ROUND(I145,2)*J145)</f>
        <v>20.5468</v>
      </c>
      <c r="L145" s="1088" t="n">
        <f>ROUND(S145,2)</f>
        <v>20.55</v>
      </c>
      <c r="M145" s="1082" t="s">
        <v>21</v>
      </c>
      <c r="N145" s="1082" t="s">
        <v>383</v>
      </c>
      <c r="O145" s="1082" t="s">
        <v>384</v>
      </c>
      <c r="P145" s="1082" t="s">
        <v>30</v>
      </c>
      <c r="Q145" s="1082" t="s">
        <v>31</v>
      </c>
      <c r="R145" s="1089" t="n">
        <v>1.0</v>
      </c>
      <c r="S145" s="1090" t="n">
        <f>ROUND(K145,2)*R145</f>
        <v>20.55</v>
      </c>
    </row>
    <row r="146" ht="45.0" customHeight="true">
      <c r="A146" s="1091" t="s">
        <v>23</v>
      </c>
      <c r="B146" s="1091" t="s">
        <v>400</v>
      </c>
      <c r="C146" s="1091" t="s">
        <v>64</v>
      </c>
      <c r="D146" s="1091" t="s">
        <v>401</v>
      </c>
      <c r="E146" s="1091" t="s">
        <v>402</v>
      </c>
      <c r="F146" s="1092" t="n">
        <f>R146</f>
        <v>4.0</v>
      </c>
      <c r="G146" s="1091" t="s">
        <v>27</v>
      </c>
      <c r="H146" s="1093" t="n">
        <v>5.75</v>
      </c>
      <c r="I146" s="1094" t="n">
        <v>5.75</v>
      </c>
      <c r="J146" s="1095" t="n">
        <v>0.24</v>
      </c>
      <c r="K146" s="1096" t="n">
        <f>ROUND(I146,2)+(ROUND(I146,2)*J146)</f>
        <v>7.13</v>
      </c>
      <c r="L146" s="1097" t="n">
        <f>ROUND(S146,2)</f>
        <v>28.52</v>
      </c>
      <c r="M146" s="1091" t="s">
        <v>21</v>
      </c>
      <c r="N146" s="1091" t="s">
        <v>383</v>
      </c>
      <c r="O146" s="1091" t="s">
        <v>384</v>
      </c>
      <c r="P146" s="1091" t="s">
        <v>30</v>
      </c>
      <c r="Q146" s="1091" t="s">
        <v>31</v>
      </c>
      <c r="R146" s="1098" t="n">
        <v>4.0</v>
      </c>
      <c r="S146" s="1099" t="n">
        <f>ROUND(K146,2)*R146</f>
        <v>28.52</v>
      </c>
    </row>
    <row r="147" ht="45.0" customHeight="true">
      <c r="A147" s="1100" t="s">
        <v>23</v>
      </c>
      <c r="B147" s="1100" t="s">
        <v>403</v>
      </c>
      <c r="C147" s="1100" t="s">
        <v>64</v>
      </c>
      <c r="D147" s="1100" t="s">
        <v>378</v>
      </c>
      <c r="E147" s="1100" t="s">
        <v>379</v>
      </c>
      <c r="F147" s="1101" t="n">
        <f>R147</f>
        <v>4.0</v>
      </c>
      <c r="G147" s="1100" t="s">
        <v>27</v>
      </c>
      <c r="H147" s="1102" t="n">
        <v>12.53</v>
      </c>
      <c r="I147" s="1103" t="n">
        <v>12.53</v>
      </c>
      <c r="J147" s="1104" t="n">
        <v>0.24</v>
      </c>
      <c r="K147" s="1105" t="n">
        <f>ROUND(I147,2)+(ROUND(I147,2)*J147)</f>
        <v>15.537199999999999</v>
      </c>
      <c r="L147" s="1106" t="n">
        <f>ROUND(S147,2)</f>
        <v>62.16</v>
      </c>
      <c r="M147" s="1100" t="s">
        <v>21</v>
      </c>
      <c r="N147" s="1100" t="s">
        <v>383</v>
      </c>
      <c r="O147" s="1100" t="s">
        <v>384</v>
      </c>
      <c r="P147" s="1100" t="s">
        <v>30</v>
      </c>
      <c r="Q147" s="1100" t="s">
        <v>31</v>
      </c>
      <c r="R147" s="1107" t="n">
        <v>4.0</v>
      </c>
      <c r="S147" s="1108" t="n">
        <f>ROUND(K147,2)*R147</f>
        <v>62.16</v>
      </c>
    </row>
    <row r="148" ht="45.0" customHeight="true">
      <c r="A148" s="1109" t="s">
        <v>23</v>
      </c>
      <c r="B148" s="1109" t="s">
        <v>404</v>
      </c>
      <c r="C148" s="1109" t="s">
        <v>64</v>
      </c>
      <c r="D148" s="1109" t="s">
        <v>405</v>
      </c>
      <c r="E148" s="1109" t="s">
        <v>406</v>
      </c>
      <c r="F148" s="1110" t="n">
        <f>R148</f>
        <v>1.0</v>
      </c>
      <c r="G148" s="1109" t="s">
        <v>27</v>
      </c>
      <c r="H148" s="1111" t="n">
        <v>17.46</v>
      </c>
      <c r="I148" s="1112" t="n">
        <v>17.46</v>
      </c>
      <c r="J148" s="1113" t="n">
        <v>0.24</v>
      </c>
      <c r="K148" s="1114" t="n">
        <f>ROUND(I148,2)+(ROUND(I148,2)*J148)</f>
        <v>21.6504</v>
      </c>
      <c r="L148" s="1115" t="n">
        <f>ROUND(S148,2)</f>
        <v>21.65</v>
      </c>
      <c r="M148" s="1109" t="s">
        <v>21</v>
      </c>
      <c r="N148" s="1109" t="s">
        <v>383</v>
      </c>
      <c r="O148" s="1109" t="s">
        <v>384</v>
      </c>
      <c r="P148" s="1109" t="s">
        <v>30</v>
      </c>
      <c r="Q148" s="1109" t="s">
        <v>31</v>
      </c>
      <c r="R148" s="1116" t="n">
        <v>1.0</v>
      </c>
      <c r="S148" s="1117" t="n">
        <f>ROUND(K148,2)*R148</f>
        <v>21.65</v>
      </c>
    </row>
    <row r="149" ht="45.0" customHeight="true">
      <c r="A149" s="1118" t="s">
        <v>23</v>
      </c>
      <c r="B149" s="1118" t="s">
        <v>407</v>
      </c>
      <c r="C149" s="1118" t="s">
        <v>64</v>
      </c>
      <c r="D149" s="1118" t="s">
        <v>408</v>
      </c>
      <c r="E149" s="1118" t="s">
        <v>409</v>
      </c>
      <c r="F149" s="1119" t="n">
        <f>R149</f>
        <v>1.0</v>
      </c>
      <c r="G149" s="1118" t="s">
        <v>27</v>
      </c>
      <c r="H149" s="1120" t="n">
        <v>18.7</v>
      </c>
      <c r="I149" s="1121" t="n">
        <v>18.7</v>
      </c>
      <c r="J149" s="1122" t="n">
        <v>0.24</v>
      </c>
      <c r="K149" s="1123" t="n">
        <f>ROUND(I149,2)+(ROUND(I149,2)*J149)</f>
        <v>23.188</v>
      </c>
      <c r="L149" s="1124" t="n">
        <f>ROUND(S149,2)</f>
        <v>23.19</v>
      </c>
      <c r="M149" s="1118" t="s">
        <v>21</v>
      </c>
      <c r="N149" s="1118" t="s">
        <v>383</v>
      </c>
      <c r="O149" s="1118" t="s">
        <v>384</v>
      </c>
      <c r="P149" s="1118" t="s">
        <v>30</v>
      </c>
      <c r="Q149" s="1118" t="s">
        <v>31</v>
      </c>
      <c r="R149" s="1125" t="n">
        <v>1.0</v>
      </c>
      <c r="S149" s="1126" t="n">
        <f>ROUND(K149,2)*R149</f>
        <v>23.19</v>
      </c>
    </row>
    <row r="150" ht="45.0" customHeight="true">
      <c r="A150" s="1127" t="s">
        <v>23</v>
      </c>
      <c r="B150" s="1127" t="s">
        <v>410</v>
      </c>
      <c r="C150" s="1127" t="s">
        <v>64</v>
      </c>
      <c r="D150" s="1127" t="s">
        <v>411</v>
      </c>
      <c r="E150" s="1127" t="s">
        <v>412</v>
      </c>
      <c r="F150" s="1128" t="n">
        <f>R150</f>
        <v>2.0</v>
      </c>
      <c r="G150" s="1127" t="s">
        <v>27</v>
      </c>
      <c r="H150" s="1129" t="n">
        <v>5.6</v>
      </c>
      <c r="I150" s="1130" t="n">
        <v>5.6</v>
      </c>
      <c r="J150" s="1131" t="n">
        <v>0.24</v>
      </c>
      <c r="K150" s="1132" t="n">
        <f>ROUND(I150,2)+(ROUND(I150,2)*J150)</f>
        <v>6.943999999999999</v>
      </c>
      <c r="L150" s="1133" t="n">
        <f>ROUND(S150,2)</f>
        <v>13.88</v>
      </c>
      <c r="M150" s="1127" t="s">
        <v>21</v>
      </c>
      <c r="N150" s="1127" t="s">
        <v>383</v>
      </c>
      <c r="O150" s="1127" t="s">
        <v>384</v>
      </c>
      <c r="P150" s="1127" t="s">
        <v>30</v>
      </c>
      <c r="Q150" s="1127" t="s">
        <v>31</v>
      </c>
      <c r="R150" s="1134" t="n">
        <v>2.0</v>
      </c>
      <c r="S150" s="1135" t="n">
        <f>ROUND(K150,2)*R150</f>
        <v>13.88</v>
      </c>
    </row>
    <row r="151" ht="45.0" customHeight="true">
      <c r="A151" s="1136" t="s">
        <v>23</v>
      </c>
      <c r="B151" s="1136" t="s">
        <v>413</v>
      </c>
      <c r="C151" s="1136" t="s">
        <v>64</v>
      </c>
      <c r="D151" s="1136" t="s">
        <v>360</v>
      </c>
      <c r="E151" s="1136" t="s">
        <v>361</v>
      </c>
      <c r="F151" s="1137" t="n">
        <f>R151</f>
        <v>6.0</v>
      </c>
      <c r="G151" s="1136" t="s">
        <v>27</v>
      </c>
      <c r="H151" s="1138" t="n">
        <v>6.53</v>
      </c>
      <c r="I151" s="1139" t="n">
        <v>6.53</v>
      </c>
      <c r="J151" s="1140" t="n">
        <v>0.24</v>
      </c>
      <c r="K151" s="1141" t="n">
        <f>ROUND(I151,2)+(ROUND(I151,2)*J151)</f>
        <v>8.0972</v>
      </c>
      <c r="L151" s="1142" t="n">
        <f>ROUND(S151,2)</f>
        <v>48.6</v>
      </c>
      <c r="M151" s="1136" t="s">
        <v>21</v>
      </c>
      <c r="N151" s="1136" t="s">
        <v>383</v>
      </c>
      <c r="O151" s="1136" t="s">
        <v>384</v>
      </c>
      <c r="P151" s="1136" t="s">
        <v>30</v>
      </c>
      <c r="Q151" s="1136" t="s">
        <v>31</v>
      </c>
      <c r="R151" s="1143" t="n">
        <v>6.0</v>
      </c>
      <c r="S151" s="1144" t="n">
        <f>ROUND(K151,2)*R151</f>
        <v>48.599999999999994</v>
      </c>
    </row>
    <row r="152" ht="45.0" customHeight="true">
      <c r="A152" s="1145" t="s">
        <v>23</v>
      </c>
      <c r="B152" s="1145" t="s">
        <v>414</v>
      </c>
      <c r="C152" s="1145" t="s">
        <v>64</v>
      </c>
      <c r="D152" s="1145" t="s">
        <v>415</v>
      </c>
      <c r="E152" s="1145" t="s">
        <v>416</v>
      </c>
      <c r="F152" s="1146" t="n">
        <f>R152</f>
        <v>1.0</v>
      </c>
      <c r="G152" s="1145" t="s">
        <v>27</v>
      </c>
      <c r="H152" s="1147" t="n">
        <v>7.82</v>
      </c>
      <c r="I152" s="1148" t="n">
        <v>7.82</v>
      </c>
      <c r="J152" s="1149" t="n">
        <v>0.24</v>
      </c>
      <c r="K152" s="1150" t="n">
        <f>ROUND(I152,2)+(ROUND(I152,2)*J152)</f>
        <v>9.6968</v>
      </c>
      <c r="L152" s="1151" t="n">
        <f>ROUND(S152,2)</f>
        <v>9.7</v>
      </c>
      <c r="M152" s="1145" t="s">
        <v>21</v>
      </c>
      <c r="N152" s="1145" t="s">
        <v>383</v>
      </c>
      <c r="O152" s="1145" t="s">
        <v>384</v>
      </c>
      <c r="P152" s="1145" t="s">
        <v>30</v>
      </c>
      <c r="Q152" s="1145" t="s">
        <v>31</v>
      </c>
      <c r="R152" s="1152" t="n">
        <v>1.0</v>
      </c>
      <c r="S152" s="1153" t="n">
        <f>ROUND(K152,2)*R152</f>
        <v>9.7</v>
      </c>
    </row>
    <row r="153" ht="45.0" customHeight="true">
      <c r="A153" s="1154" t="s">
        <v>23</v>
      </c>
      <c r="B153" s="1154" t="s">
        <v>417</v>
      </c>
      <c r="C153" s="1154" t="s">
        <v>64</v>
      </c>
      <c r="D153" s="1154" t="s">
        <v>363</v>
      </c>
      <c r="E153" s="1154" t="s">
        <v>364</v>
      </c>
      <c r="F153" s="1155" t="n">
        <f>R153</f>
        <v>10.0</v>
      </c>
      <c r="G153" s="1154" t="s">
        <v>27</v>
      </c>
      <c r="H153" s="1156" t="n">
        <v>9.34</v>
      </c>
      <c r="I153" s="1157" t="n">
        <v>9.34</v>
      </c>
      <c r="J153" s="1158" t="n">
        <v>0.24</v>
      </c>
      <c r="K153" s="1159" t="n">
        <f>ROUND(I153,2)+(ROUND(I153,2)*J153)</f>
        <v>11.5816</v>
      </c>
      <c r="L153" s="1160" t="n">
        <f>ROUND(S153,2)</f>
        <v>115.8</v>
      </c>
      <c r="M153" s="1154" t="s">
        <v>21</v>
      </c>
      <c r="N153" s="1154" t="s">
        <v>383</v>
      </c>
      <c r="O153" s="1154" t="s">
        <v>384</v>
      </c>
      <c r="P153" s="1154" t="s">
        <v>30</v>
      </c>
      <c r="Q153" s="1154" t="s">
        <v>31</v>
      </c>
      <c r="R153" s="1161" t="n">
        <v>10.0</v>
      </c>
      <c r="S153" s="1162" t="n">
        <f>ROUND(K153,2)*R153</f>
        <v>115.8</v>
      </c>
    </row>
    <row r="154" ht="45.0" customHeight="true">
      <c r="A154" s="1163" t="s">
        <v>23</v>
      </c>
      <c r="B154" s="1163" t="s">
        <v>418</v>
      </c>
      <c r="C154" s="1163" t="s">
        <v>64</v>
      </c>
      <c r="D154" s="1163" t="s">
        <v>419</v>
      </c>
      <c r="E154" s="1163" t="s">
        <v>420</v>
      </c>
      <c r="F154" s="1164" t="n">
        <f>R154</f>
        <v>31.85</v>
      </c>
      <c r="G154" s="1163" t="s">
        <v>67</v>
      </c>
      <c r="H154" s="1165" t="n">
        <v>19.67</v>
      </c>
      <c r="I154" s="1166" t="n">
        <v>19.67</v>
      </c>
      <c r="J154" s="1167" t="n">
        <v>0.24</v>
      </c>
      <c r="K154" s="1168" t="n">
        <f>ROUND(I154,2)+(ROUND(I154,2)*J154)</f>
        <v>24.390800000000002</v>
      </c>
      <c r="L154" s="1169" t="n">
        <f>ROUND(S154,2)</f>
        <v>776.82</v>
      </c>
      <c r="M154" s="1163" t="s">
        <v>21</v>
      </c>
      <c r="N154" s="1163" t="s">
        <v>383</v>
      </c>
      <c r="O154" s="1163" t="s">
        <v>384</v>
      </c>
      <c r="P154" s="1163" t="s">
        <v>30</v>
      </c>
      <c r="Q154" s="1163" t="s">
        <v>31</v>
      </c>
      <c r="R154" s="1170" t="n">
        <v>31.85</v>
      </c>
      <c r="S154" s="1171" t="n">
        <f>ROUND(K154,2)*R154</f>
        <v>776.8215</v>
      </c>
    </row>
    <row r="155" ht="45.0" customHeight="true">
      <c r="A155" s="1172" t="s">
        <v>23</v>
      </c>
      <c r="B155" s="1172" t="s">
        <v>421</v>
      </c>
      <c r="C155" s="1172" t="s">
        <v>64</v>
      </c>
      <c r="D155" s="1172" t="s">
        <v>369</v>
      </c>
      <c r="E155" s="1172" t="s">
        <v>370</v>
      </c>
      <c r="F155" s="1173" t="n">
        <f>R155</f>
        <v>33.56</v>
      </c>
      <c r="G155" s="1172" t="s">
        <v>67</v>
      </c>
      <c r="H155" s="1174" t="n">
        <v>22.68</v>
      </c>
      <c r="I155" s="1175" t="n">
        <v>22.68</v>
      </c>
      <c r="J155" s="1176" t="n">
        <v>0.24</v>
      </c>
      <c r="K155" s="1177" t="n">
        <f>ROUND(I155,2)+(ROUND(I155,2)*J155)</f>
        <v>28.1232</v>
      </c>
      <c r="L155" s="1178" t="n">
        <f>ROUND(S155,2)</f>
        <v>943.71</v>
      </c>
      <c r="M155" s="1172" t="s">
        <v>21</v>
      </c>
      <c r="N155" s="1172" t="s">
        <v>383</v>
      </c>
      <c r="O155" s="1172" t="s">
        <v>384</v>
      </c>
      <c r="P155" s="1172" t="s">
        <v>30</v>
      </c>
      <c r="Q155" s="1172" t="s">
        <v>31</v>
      </c>
      <c r="R155" s="1179" t="n">
        <v>33.56</v>
      </c>
      <c r="S155" s="1180" t="n">
        <f>ROUND(K155,2)*R155</f>
        <v>943.7072000000001</v>
      </c>
    </row>
    <row r="156" ht="45.0" customHeight="true">
      <c r="A156" s="1181" t="s">
        <v>23</v>
      </c>
      <c r="B156" s="1181" t="s">
        <v>422</v>
      </c>
      <c r="C156" s="1181" t="s">
        <v>64</v>
      </c>
      <c r="D156" s="1181" t="s">
        <v>423</v>
      </c>
      <c r="E156" s="1181" t="s">
        <v>424</v>
      </c>
      <c r="F156" s="1182" t="n">
        <f>R156</f>
        <v>1.0</v>
      </c>
      <c r="G156" s="1181" t="s">
        <v>27</v>
      </c>
      <c r="H156" s="1183" t="n">
        <v>10.86</v>
      </c>
      <c r="I156" s="1184" t="n">
        <v>10.86</v>
      </c>
      <c r="J156" s="1185" t="n">
        <v>0.24</v>
      </c>
      <c r="K156" s="1186" t="n">
        <f>ROUND(I156,2)+(ROUND(I156,2)*J156)</f>
        <v>13.4664</v>
      </c>
      <c r="L156" s="1187" t="n">
        <f>ROUND(S156,2)</f>
        <v>13.47</v>
      </c>
      <c r="M156" s="1181" t="s">
        <v>21</v>
      </c>
      <c r="N156" s="1181" t="s">
        <v>383</v>
      </c>
      <c r="O156" s="1181" t="s">
        <v>384</v>
      </c>
      <c r="P156" s="1181" t="s">
        <v>30</v>
      </c>
      <c r="Q156" s="1181" t="s">
        <v>31</v>
      </c>
      <c r="R156" s="1188" t="n">
        <v>1.0</v>
      </c>
      <c r="S156" s="1189" t="n">
        <f>ROUND(K156,2)*R156</f>
        <v>13.47</v>
      </c>
    </row>
    <row r="157" ht="45.0" customHeight="true">
      <c r="A157" s="1190" t="s">
        <v>23</v>
      </c>
      <c r="B157" s="1190" t="s">
        <v>425</v>
      </c>
      <c r="C157" s="1190" t="s">
        <v>64</v>
      </c>
      <c r="D157" s="1190" t="s">
        <v>372</v>
      </c>
      <c r="E157" s="1190" t="s">
        <v>373</v>
      </c>
      <c r="F157" s="1191" t="n">
        <f>R157</f>
        <v>1.0</v>
      </c>
      <c r="G157" s="1190" t="s">
        <v>27</v>
      </c>
      <c r="H157" s="1192" t="n">
        <v>12.89</v>
      </c>
      <c r="I157" s="1193" t="n">
        <v>12.89</v>
      </c>
      <c r="J157" s="1194" t="n">
        <v>0.24</v>
      </c>
      <c r="K157" s="1195" t="n">
        <f>ROUND(I157,2)+(ROUND(I157,2)*J157)</f>
        <v>15.983600000000001</v>
      </c>
      <c r="L157" s="1196" t="n">
        <f>ROUND(S157,2)</f>
        <v>15.98</v>
      </c>
      <c r="M157" s="1190" t="s">
        <v>21</v>
      </c>
      <c r="N157" s="1190" t="s">
        <v>383</v>
      </c>
      <c r="O157" s="1190" t="s">
        <v>384</v>
      </c>
      <c r="P157" s="1190" t="s">
        <v>30</v>
      </c>
      <c r="Q157" s="1190" t="s">
        <v>31</v>
      </c>
      <c r="R157" s="1197" t="n">
        <v>1.0</v>
      </c>
      <c r="S157" s="1198" t="n">
        <f>ROUND(K157,2)*R157</f>
        <v>15.98</v>
      </c>
    </row>
    <row r="158" ht="45.0" customHeight="true">
      <c r="A158" s="1199" t="s">
        <v>23</v>
      </c>
      <c r="B158" s="1199" t="s">
        <v>426</v>
      </c>
      <c r="C158" s="1199" t="s">
        <v>64</v>
      </c>
      <c r="D158" s="1199" t="s">
        <v>427</v>
      </c>
      <c r="E158" s="1199" t="s">
        <v>428</v>
      </c>
      <c r="F158" s="1200" t="n">
        <f>R158</f>
        <v>1.0</v>
      </c>
      <c r="G158" s="1199" t="s">
        <v>27</v>
      </c>
      <c r="H158" s="1201" t="n">
        <v>971.13</v>
      </c>
      <c r="I158" s="1202" t="n">
        <v>971.13</v>
      </c>
      <c r="J158" s="1203" t="n">
        <v>0.24</v>
      </c>
      <c r="K158" s="1204" t="n">
        <f>ROUND(I158,2)+(ROUND(I158,2)*J158)</f>
        <v>1204.2012</v>
      </c>
      <c r="L158" s="1205" t="n">
        <f>ROUND(S158,2)</f>
        <v>1204.2</v>
      </c>
      <c r="M158" s="1199" t="s">
        <v>21</v>
      </c>
      <c r="N158" s="1199" t="s">
        <v>383</v>
      </c>
      <c r="O158" s="1199" t="s">
        <v>384</v>
      </c>
      <c r="P158" s="1199" t="s">
        <v>30</v>
      </c>
      <c r="Q158" s="1199" t="s">
        <v>31</v>
      </c>
      <c r="R158" s="1206" t="n">
        <v>1.0</v>
      </c>
      <c r="S158" s="1207" t="n">
        <f>ROUND(K158,2)*R158</f>
        <v>1204.2</v>
      </c>
    </row>
    <row r="159" ht="45.0" customHeight="true">
      <c r="A159" s="1208" t="s">
        <v>23</v>
      </c>
      <c r="B159" s="1208" t="s">
        <v>429</v>
      </c>
      <c r="C159" s="1208" t="s">
        <v>64</v>
      </c>
      <c r="D159" s="1208" t="s">
        <v>430</v>
      </c>
      <c r="E159" s="1208" t="s">
        <v>431</v>
      </c>
      <c r="F159" s="1209" t="n">
        <f>R159</f>
        <v>4.0</v>
      </c>
      <c r="G159" s="1208" t="s">
        <v>27</v>
      </c>
      <c r="H159" s="1210" t="n">
        <v>49.23</v>
      </c>
      <c r="I159" s="1211" t="n">
        <v>49.23</v>
      </c>
      <c r="J159" s="1212" t="n">
        <v>0.24</v>
      </c>
      <c r="K159" s="1213" t="n">
        <f>ROUND(I159,2)+(ROUND(I159,2)*J159)</f>
        <v>61.045199999999994</v>
      </c>
      <c r="L159" s="1214" t="n">
        <f>ROUND(S159,2)</f>
        <v>244.2</v>
      </c>
      <c r="M159" s="1208" t="s">
        <v>21</v>
      </c>
      <c r="N159" s="1208" t="s">
        <v>432</v>
      </c>
      <c r="O159" s="1208" t="s">
        <v>433</v>
      </c>
      <c r="P159" s="1208" t="s">
        <v>30</v>
      </c>
      <c r="Q159" s="1208" t="s">
        <v>31</v>
      </c>
      <c r="R159" s="1215" t="n">
        <v>4.0</v>
      </c>
      <c r="S159" s="1216" t="n">
        <f>ROUND(K159,2)*R159</f>
        <v>244.2</v>
      </c>
    </row>
    <row r="160" ht="45.0" customHeight="true">
      <c r="A160" s="1217" t="s">
        <v>23</v>
      </c>
      <c r="B160" s="1217" t="s">
        <v>434</v>
      </c>
      <c r="C160" s="1217" t="s">
        <v>64</v>
      </c>
      <c r="D160" s="1217" t="s">
        <v>435</v>
      </c>
      <c r="E160" s="1217" t="s">
        <v>436</v>
      </c>
      <c r="F160" s="1218" t="n">
        <f>R160</f>
        <v>2.0</v>
      </c>
      <c r="G160" s="1217" t="s">
        <v>27</v>
      </c>
      <c r="H160" s="1219" t="n">
        <v>24.98</v>
      </c>
      <c r="I160" s="1220" t="n">
        <v>24.98</v>
      </c>
      <c r="J160" s="1221" t="n">
        <v>0.24</v>
      </c>
      <c r="K160" s="1222" t="n">
        <f>ROUND(I160,2)+(ROUND(I160,2)*J160)</f>
        <v>30.9752</v>
      </c>
      <c r="L160" s="1223" t="n">
        <f>ROUND(S160,2)</f>
        <v>61.96</v>
      </c>
      <c r="M160" s="1217" t="s">
        <v>21</v>
      </c>
      <c r="N160" s="1217" t="s">
        <v>432</v>
      </c>
      <c r="O160" s="1217" t="s">
        <v>433</v>
      </c>
      <c r="P160" s="1217" t="s">
        <v>30</v>
      </c>
      <c r="Q160" s="1217" t="s">
        <v>31</v>
      </c>
      <c r="R160" s="1224" t="n">
        <v>2.0</v>
      </c>
      <c r="S160" s="1225" t="n">
        <f>ROUND(K160,2)*R160</f>
        <v>61.96</v>
      </c>
    </row>
    <row r="161" ht="45.0" customHeight="true">
      <c r="A161" s="1226" t="s">
        <v>23</v>
      </c>
      <c r="B161" s="1226" t="s">
        <v>437</v>
      </c>
      <c r="C161" s="1226" t="s">
        <v>64</v>
      </c>
      <c r="D161" s="1226" t="s">
        <v>438</v>
      </c>
      <c r="E161" s="1226" t="s">
        <v>439</v>
      </c>
      <c r="F161" s="1227" t="n">
        <f>R161</f>
        <v>5.0</v>
      </c>
      <c r="G161" s="1226" t="s">
        <v>27</v>
      </c>
      <c r="H161" s="1228" t="n">
        <v>33.49</v>
      </c>
      <c r="I161" s="1229" t="n">
        <v>33.49</v>
      </c>
      <c r="J161" s="1230" t="n">
        <v>0.24</v>
      </c>
      <c r="K161" s="1231" t="n">
        <f>ROUND(I161,2)+(ROUND(I161,2)*J161)</f>
        <v>41.5276</v>
      </c>
      <c r="L161" s="1232" t="n">
        <f>ROUND(S161,2)</f>
        <v>207.65</v>
      </c>
      <c r="M161" s="1226" t="s">
        <v>21</v>
      </c>
      <c r="N161" s="1226" t="s">
        <v>432</v>
      </c>
      <c r="O161" s="1226" t="s">
        <v>433</v>
      </c>
      <c r="P161" s="1226" t="s">
        <v>30</v>
      </c>
      <c r="Q161" s="1226" t="s">
        <v>31</v>
      </c>
      <c r="R161" s="1233" t="n">
        <v>5.0</v>
      </c>
      <c r="S161" s="1234" t="n">
        <f>ROUND(K161,2)*R161</f>
        <v>207.65</v>
      </c>
    </row>
    <row r="162" ht="45.0" customHeight="true">
      <c r="A162" s="1235" t="s">
        <v>23</v>
      </c>
      <c r="B162" s="1235" t="s">
        <v>440</v>
      </c>
      <c r="C162" s="1235" t="s">
        <v>64</v>
      </c>
      <c r="D162" s="1235" t="s">
        <v>441</v>
      </c>
      <c r="E162" s="1235" t="s">
        <v>442</v>
      </c>
      <c r="F162" s="1236" t="n">
        <f>R162</f>
        <v>3.0</v>
      </c>
      <c r="G162" s="1235" t="s">
        <v>27</v>
      </c>
      <c r="H162" s="1237" t="n">
        <v>12.19</v>
      </c>
      <c r="I162" s="1238" t="n">
        <v>12.19</v>
      </c>
      <c r="J162" s="1239" t="n">
        <v>0.24</v>
      </c>
      <c r="K162" s="1240" t="n">
        <f>ROUND(I162,2)+(ROUND(I162,2)*J162)</f>
        <v>15.115599999999999</v>
      </c>
      <c r="L162" s="1241" t="n">
        <f>ROUND(S162,2)</f>
        <v>45.36</v>
      </c>
      <c r="M162" s="1235" t="s">
        <v>21</v>
      </c>
      <c r="N162" s="1235" t="s">
        <v>432</v>
      </c>
      <c r="O162" s="1235" t="s">
        <v>433</v>
      </c>
      <c r="P162" s="1235" t="s">
        <v>30</v>
      </c>
      <c r="Q162" s="1235" t="s">
        <v>31</v>
      </c>
      <c r="R162" s="1242" t="n">
        <v>3.0</v>
      </c>
      <c r="S162" s="1243" t="n">
        <f>ROUND(K162,2)*R162</f>
        <v>45.36</v>
      </c>
    </row>
    <row r="163" ht="45.0" customHeight="true">
      <c r="A163" s="1244" t="s">
        <v>23</v>
      </c>
      <c r="B163" s="1244" t="s">
        <v>443</v>
      </c>
      <c r="C163" s="1244" t="s">
        <v>64</v>
      </c>
      <c r="D163" s="1244" t="s">
        <v>363</v>
      </c>
      <c r="E163" s="1244" t="s">
        <v>364</v>
      </c>
      <c r="F163" s="1245" t="n">
        <f>R163</f>
        <v>25.0</v>
      </c>
      <c r="G163" s="1244" t="s">
        <v>27</v>
      </c>
      <c r="H163" s="1246" t="n">
        <v>9.34</v>
      </c>
      <c r="I163" s="1247" t="n">
        <v>9.34</v>
      </c>
      <c r="J163" s="1248" t="n">
        <v>0.24</v>
      </c>
      <c r="K163" s="1249" t="n">
        <f>ROUND(I163,2)+(ROUND(I163,2)*J163)</f>
        <v>11.5816</v>
      </c>
      <c r="L163" s="1250" t="n">
        <f>ROUND(S163,2)</f>
        <v>289.5</v>
      </c>
      <c r="M163" s="1244" t="s">
        <v>21</v>
      </c>
      <c r="N163" s="1244" t="s">
        <v>432</v>
      </c>
      <c r="O163" s="1244" t="s">
        <v>433</v>
      </c>
      <c r="P163" s="1244" t="s">
        <v>30</v>
      </c>
      <c r="Q163" s="1244" t="s">
        <v>31</v>
      </c>
      <c r="R163" s="1251" t="n">
        <v>25.0</v>
      </c>
      <c r="S163" s="1252" t="n">
        <f>ROUND(K163,2)*R163</f>
        <v>289.5</v>
      </c>
    </row>
    <row r="164" ht="45.0" customHeight="true">
      <c r="A164" s="1253" t="s">
        <v>23</v>
      </c>
      <c r="B164" s="1253" t="s">
        <v>444</v>
      </c>
      <c r="C164" s="1253" t="s">
        <v>64</v>
      </c>
      <c r="D164" s="1253" t="s">
        <v>445</v>
      </c>
      <c r="E164" s="1253" t="s">
        <v>446</v>
      </c>
      <c r="F164" s="1254" t="n">
        <f>R164</f>
        <v>2.0</v>
      </c>
      <c r="G164" s="1253" t="s">
        <v>27</v>
      </c>
      <c r="H164" s="1255" t="n">
        <v>12.8</v>
      </c>
      <c r="I164" s="1256" t="n">
        <v>12.8</v>
      </c>
      <c r="J164" s="1257" t="n">
        <v>0.24</v>
      </c>
      <c r="K164" s="1258" t="n">
        <f>ROUND(I164,2)+(ROUND(I164,2)*J164)</f>
        <v>15.872</v>
      </c>
      <c r="L164" s="1259" t="n">
        <f>ROUND(S164,2)</f>
        <v>31.74</v>
      </c>
      <c r="M164" s="1253" t="s">
        <v>21</v>
      </c>
      <c r="N164" s="1253" t="s">
        <v>432</v>
      </c>
      <c r="O164" s="1253" t="s">
        <v>433</v>
      </c>
      <c r="P164" s="1253" t="s">
        <v>30</v>
      </c>
      <c r="Q164" s="1253" t="s">
        <v>31</v>
      </c>
      <c r="R164" s="1260" t="n">
        <v>2.0</v>
      </c>
      <c r="S164" s="1261" t="n">
        <f>ROUND(K164,2)*R164</f>
        <v>31.74</v>
      </c>
    </row>
    <row r="165" ht="45.0" customHeight="true">
      <c r="A165" s="1262" t="s">
        <v>23</v>
      </c>
      <c r="B165" s="1262" t="s">
        <v>447</v>
      </c>
      <c r="C165" s="1262" t="s">
        <v>64</v>
      </c>
      <c r="D165" s="1262" t="s">
        <v>448</v>
      </c>
      <c r="E165" s="1262" t="s">
        <v>449</v>
      </c>
      <c r="F165" s="1263" t="n">
        <f>R165</f>
        <v>5.0</v>
      </c>
      <c r="G165" s="1262" t="s">
        <v>27</v>
      </c>
      <c r="H165" s="1264" t="n">
        <v>19.08</v>
      </c>
      <c r="I165" s="1265" t="n">
        <v>19.08</v>
      </c>
      <c r="J165" s="1266" t="n">
        <v>0.24</v>
      </c>
      <c r="K165" s="1267" t="n">
        <f>ROUND(I165,2)+(ROUND(I165,2)*J165)</f>
        <v>23.6592</v>
      </c>
      <c r="L165" s="1268" t="n">
        <f>ROUND(S165,2)</f>
        <v>118.3</v>
      </c>
      <c r="M165" s="1262" t="s">
        <v>21</v>
      </c>
      <c r="N165" s="1262" t="s">
        <v>432</v>
      </c>
      <c r="O165" s="1262" t="s">
        <v>433</v>
      </c>
      <c r="P165" s="1262" t="s">
        <v>30</v>
      </c>
      <c r="Q165" s="1262" t="s">
        <v>31</v>
      </c>
      <c r="R165" s="1269" t="n">
        <v>5.0</v>
      </c>
      <c r="S165" s="1270" t="n">
        <f>ROUND(K165,2)*R165</f>
        <v>118.3</v>
      </c>
    </row>
    <row r="166" ht="45.0" customHeight="true">
      <c r="A166" s="1271" t="s">
        <v>23</v>
      </c>
      <c r="B166" s="1271" t="s">
        <v>450</v>
      </c>
      <c r="C166" s="1271" t="s">
        <v>64</v>
      </c>
      <c r="D166" s="1271" t="s">
        <v>369</v>
      </c>
      <c r="E166" s="1271" t="s">
        <v>370</v>
      </c>
      <c r="F166" s="1272" t="n">
        <f>R166</f>
        <v>48.0</v>
      </c>
      <c r="G166" s="1271" t="s">
        <v>67</v>
      </c>
      <c r="H166" s="1273" t="n">
        <v>22.68</v>
      </c>
      <c r="I166" s="1274" t="n">
        <v>22.68</v>
      </c>
      <c r="J166" s="1275" t="n">
        <v>0.24</v>
      </c>
      <c r="K166" s="1276" t="n">
        <f>ROUND(I166,2)+(ROUND(I166,2)*J166)</f>
        <v>28.1232</v>
      </c>
      <c r="L166" s="1277" t="n">
        <f>ROUND(S166,2)</f>
        <v>1349.76</v>
      </c>
      <c r="M166" s="1271" t="s">
        <v>21</v>
      </c>
      <c r="N166" s="1271" t="s">
        <v>432</v>
      </c>
      <c r="O166" s="1271" t="s">
        <v>433</v>
      </c>
      <c r="P166" s="1271" t="s">
        <v>30</v>
      </c>
      <c r="Q166" s="1271" t="s">
        <v>31</v>
      </c>
      <c r="R166" s="1278" t="n">
        <v>48.0</v>
      </c>
      <c r="S166" s="1279" t="n">
        <f>ROUND(K166,2)*R166</f>
        <v>1349.76</v>
      </c>
    </row>
    <row r="167" ht="45.0" customHeight="true">
      <c r="A167" s="1280" t="s">
        <v>23</v>
      </c>
      <c r="B167" s="1280" t="s">
        <v>451</v>
      </c>
      <c r="C167" s="1280" t="s">
        <v>64</v>
      </c>
      <c r="D167" s="1280" t="s">
        <v>452</v>
      </c>
      <c r="E167" s="1280" t="s">
        <v>453</v>
      </c>
      <c r="F167" s="1281" t="n">
        <f>R167</f>
        <v>1.94</v>
      </c>
      <c r="G167" s="1280" t="s">
        <v>67</v>
      </c>
      <c r="H167" s="1282" t="n">
        <v>31.02</v>
      </c>
      <c r="I167" s="1283" t="n">
        <v>31.02</v>
      </c>
      <c r="J167" s="1284" t="n">
        <v>0.24</v>
      </c>
      <c r="K167" s="1285" t="n">
        <f>ROUND(I167,2)+(ROUND(I167,2)*J167)</f>
        <v>38.4648</v>
      </c>
      <c r="L167" s="1286" t="n">
        <f>ROUND(S167,2)</f>
        <v>74.61</v>
      </c>
      <c r="M167" s="1280" t="s">
        <v>21</v>
      </c>
      <c r="N167" s="1280" t="s">
        <v>432</v>
      </c>
      <c r="O167" s="1280" t="s">
        <v>433</v>
      </c>
      <c r="P167" s="1280" t="s">
        <v>30</v>
      </c>
      <c r="Q167" s="1280" t="s">
        <v>31</v>
      </c>
      <c r="R167" s="1287" t="n">
        <v>1.94</v>
      </c>
      <c r="S167" s="1288" t="n">
        <f>ROUND(K167,2)*R167</f>
        <v>74.6124</v>
      </c>
    </row>
    <row r="168" ht="45.0" customHeight="true">
      <c r="A168" s="1289" t="s">
        <v>23</v>
      </c>
      <c r="B168" s="1289" t="s">
        <v>454</v>
      </c>
      <c r="C168" s="1289" t="s">
        <v>64</v>
      </c>
      <c r="D168" s="1289" t="s">
        <v>455</v>
      </c>
      <c r="E168" s="1289" t="s">
        <v>456</v>
      </c>
      <c r="F168" s="1290" t="n">
        <f>R168</f>
        <v>24.71</v>
      </c>
      <c r="G168" s="1289" t="s">
        <v>67</v>
      </c>
      <c r="H168" s="1291" t="n">
        <v>28.31</v>
      </c>
      <c r="I168" s="1292" t="n">
        <v>28.31</v>
      </c>
      <c r="J168" s="1293" t="n">
        <v>0.24</v>
      </c>
      <c r="K168" s="1294" t="n">
        <f>ROUND(I168,2)+(ROUND(I168,2)*J168)</f>
        <v>35.1044</v>
      </c>
      <c r="L168" s="1295" t="n">
        <f>ROUND(S168,2)</f>
        <v>867.32</v>
      </c>
      <c r="M168" s="1289" t="s">
        <v>21</v>
      </c>
      <c r="N168" s="1289" t="s">
        <v>432</v>
      </c>
      <c r="O168" s="1289" t="s">
        <v>433</v>
      </c>
      <c r="P168" s="1289" t="s">
        <v>30</v>
      </c>
      <c r="Q168" s="1289" t="s">
        <v>31</v>
      </c>
      <c r="R168" s="1296" t="n">
        <v>24.71</v>
      </c>
      <c r="S168" s="1297" t="n">
        <f>ROUND(K168,2)*R168</f>
        <v>867.321</v>
      </c>
    </row>
    <row r="169" ht="45.0" customHeight="true">
      <c r="A169" s="1298" t="s">
        <v>23</v>
      </c>
      <c r="B169" s="1298" t="s">
        <v>457</v>
      </c>
      <c r="C169" s="1298" t="s">
        <v>64</v>
      </c>
      <c r="D169" s="1298" t="s">
        <v>372</v>
      </c>
      <c r="E169" s="1298" t="s">
        <v>373</v>
      </c>
      <c r="F169" s="1299" t="n">
        <f>R169</f>
        <v>3.0</v>
      </c>
      <c r="G169" s="1298" t="s">
        <v>27</v>
      </c>
      <c r="H169" s="1300" t="n">
        <v>12.89</v>
      </c>
      <c r="I169" s="1301" t="n">
        <v>12.89</v>
      </c>
      <c r="J169" s="1302" t="n">
        <v>0.24</v>
      </c>
      <c r="K169" s="1303" t="n">
        <f>ROUND(I169,2)+(ROUND(I169,2)*J169)</f>
        <v>15.983600000000001</v>
      </c>
      <c r="L169" s="1304" t="n">
        <f>ROUND(S169,2)</f>
        <v>47.94</v>
      </c>
      <c r="M169" s="1298" t="s">
        <v>21</v>
      </c>
      <c r="N169" s="1298" t="s">
        <v>432</v>
      </c>
      <c r="O169" s="1298" t="s">
        <v>433</v>
      </c>
      <c r="P169" s="1298" t="s">
        <v>30</v>
      </c>
      <c r="Q169" s="1298" t="s">
        <v>31</v>
      </c>
      <c r="R169" s="1305" t="n">
        <v>3.0</v>
      </c>
      <c r="S169" s="1306" t="n">
        <f>ROUND(K169,2)*R169</f>
        <v>47.94</v>
      </c>
    </row>
    <row r="170" ht="45.0" customHeight="true">
      <c r="A170" s="1307" t="s">
        <v>23</v>
      </c>
      <c r="B170" s="1307" t="s">
        <v>458</v>
      </c>
      <c r="C170" s="1307" t="s">
        <v>64</v>
      </c>
      <c r="D170" s="1307" t="s">
        <v>459</v>
      </c>
      <c r="E170" s="1307" t="s">
        <v>460</v>
      </c>
      <c r="F170" s="1308" t="n">
        <f>R170</f>
        <v>2.0</v>
      </c>
      <c r="G170" s="1307" t="s">
        <v>27</v>
      </c>
      <c r="H170" s="1309" t="n">
        <v>28.85</v>
      </c>
      <c r="I170" s="1310" t="n">
        <v>28.85</v>
      </c>
      <c r="J170" s="1311" t="n">
        <v>0.24</v>
      </c>
      <c r="K170" s="1312" t="n">
        <f>ROUND(I170,2)+(ROUND(I170,2)*J170)</f>
        <v>35.774</v>
      </c>
      <c r="L170" s="1313" t="n">
        <f>ROUND(S170,2)</f>
        <v>71.54</v>
      </c>
      <c r="M170" s="1307" t="s">
        <v>21</v>
      </c>
      <c r="N170" s="1307" t="s">
        <v>432</v>
      </c>
      <c r="O170" s="1307" t="s">
        <v>433</v>
      </c>
      <c r="P170" s="1307" t="s">
        <v>30</v>
      </c>
      <c r="Q170" s="1307" t="s">
        <v>31</v>
      </c>
      <c r="R170" s="1314" t="n">
        <v>2.0</v>
      </c>
      <c r="S170" s="1315" t="n">
        <f>ROUND(K170,2)*R170</f>
        <v>71.54</v>
      </c>
    </row>
    <row r="171" ht="45.0" customHeight="true">
      <c r="A171" s="1316" t="s">
        <v>23</v>
      </c>
      <c r="B171" s="1316" t="s">
        <v>461</v>
      </c>
      <c r="C171" s="1316" t="s">
        <v>64</v>
      </c>
      <c r="D171" s="1316" t="s">
        <v>462</v>
      </c>
      <c r="E171" s="1316" t="s">
        <v>463</v>
      </c>
      <c r="F171" s="1317" t="n">
        <f>R171</f>
        <v>10.0</v>
      </c>
      <c r="G171" s="1316" t="s">
        <v>27</v>
      </c>
      <c r="H171" s="1318" t="n">
        <v>24.26</v>
      </c>
      <c r="I171" s="1319" t="n">
        <v>24.26</v>
      </c>
      <c r="J171" s="1320" t="n">
        <v>0.24</v>
      </c>
      <c r="K171" s="1321" t="n">
        <f>ROUND(I171,2)+(ROUND(I171,2)*J171)</f>
        <v>30.0824</v>
      </c>
      <c r="L171" s="1322" t="n">
        <f>ROUND(S171,2)</f>
        <v>300.8</v>
      </c>
      <c r="M171" s="1316" t="s">
        <v>21</v>
      </c>
      <c r="N171" s="1316" t="s">
        <v>432</v>
      </c>
      <c r="O171" s="1316" t="s">
        <v>433</v>
      </c>
      <c r="P171" s="1316" t="s">
        <v>30</v>
      </c>
      <c r="Q171" s="1316" t="s">
        <v>31</v>
      </c>
      <c r="R171" s="1323" t="n">
        <v>10.0</v>
      </c>
      <c r="S171" s="1324" t="n">
        <f>ROUND(K171,2)*R171</f>
        <v>300.79999999999995</v>
      </c>
    </row>
    <row r="172" ht="45.0" customHeight="true">
      <c r="A172" s="1325" t="s">
        <v>23</v>
      </c>
      <c r="B172" s="1325" t="s">
        <v>464</v>
      </c>
      <c r="C172" s="1325" t="s">
        <v>64</v>
      </c>
      <c r="D172" s="1325" t="s">
        <v>465</v>
      </c>
      <c r="E172" s="1325" t="s">
        <v>466</v>
      </c>
      <c r="F172" s="1326" t="n">
        <f>R172</f>
        <v>2.0</v>
      </c>
      <c r="G172" s="1325" t="s">
        <v>27</v>
      </c>
      <c r="H172" s="1327" t="n">
        <v>30.42</v>
      </c>
      <c r="I172" s="1328" t="n">
        <v>30.42</v>
      </c>
      <c r="J172" s="1329" t="n">
        <v>0.24</v>
      </c>
      <c r="K172" s="1330" t="n">
        <f>ROUND(I172,2)+(ROUND(I172,2)*J172)</f>
        <v>37.720800000000004</v>
      </c>
      <c r="L172" s="1331" t="n">
        <f>ROUND(S172,2)</f>
        <v>75.44</v>
      </c>
      <c r="M172" s="1325" t="s">
        <v>21</v>
      </c>
      <c r="N172" s="1325" t="s">
        <v>432</v>
      </c>
      <c r="O172" s="1325" t="s">
        <v>433</v>
      </c>
      <c r="P172" s="1325" t="s">
        <v>30</v>
      </c>
      <c r="Q172" s="1325" t="s">
        <v>31</v>
      </c>
      <c r="R172" s="1332" t="n">
        <v>2.0</v>
      </c>
      <c r="S172" s="1333" t="n">
        <f>ROUND(K172,2)*R172</f>
        <v>75.44</v>
      </c>
    </row>
    <row r="173" ht="45.0" customHeight="true">
      <c r="A173" s="1334" t="s">
        <v>23</v>
      </c>
      <c r="B173" s="1334" t="s">
        <v>467</v>
      </c>
      <c r="C173" s="1334" t="s">
        <v>64</v>
      </c>
      <c r="D173" s="1334" t="s">
        <v>468</v>
      </c>
      <c r="E173" s="1334" t="s">
        <v>469</v>
      </c>
      <c r="F173" s="1335" t="n">
        <f>R173</f>
        <v>3.0</v>
      </c>
      <c r="G173" s="1334" t="s">
        <v>27</v>
      </c>
      <c r="H173" s="1336" t="n">
        <v>466.71</v>
      </c>
      <c r="I173" s="1337" t="n">
        <v>466.71</v>
      </c>
      <c r="J173" s="1338" t="n">
        <v>0.24</v>
      </c>
      <c r="K173" s="1339" t="n">
        <f>ROUND(I173,2)+(ROUND(I173,2)*J173)</f>
        <v>578.7203999999999</v>
      </c>
      <c r="L173" s="1340" t="n">
        <f>ROUND(S173,2)</f>
        <v>1736.16</v>
      </c>
      <c r="M173" s="1334" t="s">
        <v>21</v>
      </c>
      <c r="N173" s="1334" t="s">
        <v>432</v>
      </c>
      <c r="O173" s="1334" t="s">
        <v>433</v>
      </c>
      <c r="P173" s="1334" t="s">
        <v>30</v>
      </c>
      <c r="Q173" s="1334" t="s">
        <v>31</v>
      </c>
      <c r="R173" s="1341" t="n">
        <v>3.0</v>
      </c>
      <c r="S173" s="1342" t="n">
        <f>ROUND(K173,2)*R173</f>
        <v>1736.16</v>
      </c>
    </row>
    <row r="174" ht="45.0" customHeight="true">
      <c r="A174" s="1343" t="s">
        <v>23</v>
      </c>
      <c r="B174" s="1343" t="s">
        <v>470</v>
      </c>
      <c r="C174" s="1343" t="s">
        <v>64</v>
      </c>
      <c r="D174" s="1343" t="s">
        <v>471</v>
      </c>
      <c r="E174" s="1343" t="s">
        <v>472</v>
      </c>
      <c r="F174" s="1344" t="n">
        <f>R174</f>
        <v>1.0</v>
      </c>
      <c r="G174" s="1343" t="s">
        <v>27</v>
      </c>
      <c r="H174" s="1345" t="n">
        <v>3435.1</v>
      </c>
      <c r="I174" s="1346" t="n">
        <v>3435.1</v>
      </c>
      <c r="J174" s="1347" t="n">
        <v>0.24</v>
      </c>
      <c r="K174" s="1348" t="n">
        <f>ROUND(I174,2)+(ROUND(I174,2)*J174)</f>
        <v>4259.523999999999</v>
      </c>
      <c r="L174" s="1349" t="n">
        <f>ROUND(S174,2)</f>
        <v>4259.52</v>
      </c>
      <c r="M174" s="1343" t="s">
        <v>21</v>
      </c>
      <c r="N174" s="1343" t="s">
        <v>432</v>
      </c>
      <c r="O174" s="1343" t="s">
        <v>433</v>
      </c>
      <c r="P174" s="1343" t="s">
        <v>30</v>
      </c>
      <c r="Q174" s="1343" t="s">
        <v>31</v>
      </c>
      <c r="R174" s="1350" t="n">
        <v>1.0</v>
      </c>
      <c r="S174" s="1351" t="n">
        <f>ROUND(K174,2)*R174</f>
        <v>4259.52</v>
      </c>
    </row>
    <row r="175" ht="45.0" customHeight="true">
      <c r="A175" s="1353" t="s">
        <v>19</v>
      </c>
      <c r="B175" s="1353" t="s">
        <v>46</v>
      </c>
      <c r="C175" s="1353" t="s">
        <v>21</v>
      </c>
      <c r="D175" s="1353" t="s">
        <v>21</v>
      </c>
      <c r="E175" s="1353" t="s">
        <v>473</v>
      </c>
      <c r="F175" s="1353" t="s">
        <v>21</v>
      </c>
      <c r="G175" s="1353" t="s">
        <v>21</v>
      </c>
      <c r="H175" s="1353" t="s">
        <v>21</v>
      </c>
      <c r="I175" s="1353" t="s">
        <v>21</v>
      </c>
      <c r="J175" s="1353" t="s">
        <v>21</v>
      </c>
      <c r="K175" s="1353" t="s">
        <v>21</v>
      </c>
      <c r="L175" s="1354" t="n">
        <f>ROUND(L176,2)+ROUND(L177,2)+ROUND(L178,2)+ROUND(L179,2)+ROUND(L180,2)+ROUND(L181,2)+ROUND(L182,2)+ROUND(L183,2)+ROUND(L184,2)+ROUND(L185,2)+ROUND(L186,2)+ROUND(L187,2)+ROUND(L188,2)+ROUND(L189,2)+ROUND(L190,2)+ROUND(L191,2)+ROUND(L192,2)+ROUND(L193,2)+ROUND(L194,2)+ROUND(L195,2)+ROUND(L196,2)+ROUND(L197,2)+ROUND(L198,2)+ROUND(L199,2)+ROUND(L200,2)+ROUND(L201,2)+ROUND(L202,2)+ROUND(L203,2)+ROUND(L204,2)+ROUND(L205,2)</f>
        <v>14659.200000000003</v>
      </c>
      <c r="M175" s="1353" t="s">
        <v>21</v>
      </c>
      <c r="N175" s="1353" t="s">
        <v>21</v>
      </c>
      <c r="O175" s="1353" t="s">
        <v>21</v>
      </c>
      <c r="P175" s="1353" t="s">
        <v>21</v>
      </c>
      <c r="Q175" s="1353" t="s">
        <v>21</v>
      </c>
      <c r="R175" s="1353" t="s">
        <v>21</v>
      </c>
      <c r="S175" s="1353" t="s">
        <v>21</v>
      </c>
    </row>
    <row r="176" ht="45.0" customHeight="true">
      <c r="A176" s="1355" t="s">
        <v>23</v>
      </c>
      <c r="B176" s="1355" t="s">
        <v>474</v>
      </c>
      <c r="C176" s="1355" t="s">
        <v>64</v>
      </c>
      <c r="D176" s="1355" t="s">
        <v>475</v>
      </c>
      <c r="E176" s="1355" t="s">
        <v>476</v>
      </c>
      <c r="F176" s="1356" t="n">
        <f>R176</f>
        <v>1.0</v>
      </c>
      <c r="G176" s="1355" t="s">
        <v>27</v>
      </c>
      <c r="H176" s="1357" t="n">
        <v>425.38</v>
      </c>
      <c r="I176" s="1358" t="n">
        <v>425.38</v>
      </c>
      <c r="J176" s="1359" t="n">
        <v>0.24</v>
      </c>
      <c r="K176" s="1360" t="n">
        <f>ROUND(I176,2)+(ROUND(I176,2)*J176)</f>
        <v>527.4712</v>
      </c>
      <c r="L176" s="1361" t="n">
        <f>ROUND(S176,2)</f>
        <v>527.47</v>
      </c>
      <c r="M176" s="1355" t="s">
        <v>21</v>
      </c>
      <c r="N176" s="1355" t="s">
        <v>477</v>
      </c>
      <c r="O176" s="1355" t="s">
        <v>473</v>
      </c>
      <c r="P176" s="1355" t="s">
        <v>30</v>
      </c>
      <c r="Q176" s="1355" t="s">
        <v>31</v>
      </c>
      <c r="R176" s="1362" t="n">
        <v>1.0</v>
      </c>
      <c r="S176" s="1363" t="n">
        <f>ROUND(K176,2)*R176</f>
        <v>527.47</v>
      </c>
    </row>
    <row r="177" ht="45.0" customHeight="true">
      <c r="A177" s="1364" t="s">
        <v>23</v>
      </c>
      <c r="B177" s="1364" t="s">
        <v>478</v>
      </c>
      <c r="C177" s="1364" t="s">
        <v>64</v>
      </c>
      <c r="D177" s="1364" t="s">
        <v>479</v>
      </c>
      <c r="E177" s="1364" t="s">
        <v>480</v>
      </c>
      <c r="F177" s="1365" t="n">
        <f>R177</f>
        <v>3.0</v>
      </c>
      <c r="G177" s="1364" t="s">
        <v>27</v>
      </c>
      <c r="H177" s="1366" t="n">
        <v>588.87</v>
      </c>
      <c r="I177" s="1367" t="n">
        <v>588.87</v>
      </c>
      <c r="J177" s="1368" t="n">
        <v>0.24</v>
      </c>
      <c r="K177" s="1369" t="n">
        <f>ROUND(I177,2)+(ROUND(I177,2)*J177)</f>
        <v>730.1988</v>
      </c>
      <c r="L177" s="1370" t="n">
        <f>ROUND(S177,2)</f>
        <v>2190.6</v>
      </c>
      <c r="M177" s="1364" t="s">
        <v>21</v>
      </c>
      <c r="N177" s="1364" t="s">
        <v>477</v>
      </c>
      <c r="O177" s="1364" t="s">
        <v>473</v>
      </c>
      <c r="P177" s="1364" t="s">
        <v>30</v>
      </c>
      <c r="Q177" s="1364" t="s">
        <v>31</v>
      </c>
      <c r="R177" s="1371" t="n">
        <v>3.0</v>
      </c>
      <c r="S177" s="1372" t="n">
        <f>ROUND(K177,2)*R177</f>
        <v>2190.6000000000004</v>
      </c>
    </row>
    <row r="178" ht="45.0" customHeight="true">
      <c r="A178" s="1373" t="s">
        <v>23</v>
      </c>
      <c r="B178" s="1373" t="s">
        <v>481</v>
      </c>
      <c r="C178" s="1373" t="s">
        <v>64</v>
      </c>
      <c r="D178" s="1373" t="s">
        <v>482</v>
      </c>
      <c r="E178" s="1373" t="s">
        <v>483</v>
      </c>
      <c r="F178" s="1374" t="n">
        <f>R178</f>
        <v>2.0</v>
      </c>
      <c r="G178" s="1373" t="s">
        <v>27</v>
      </c>
      <c r="H178" s="1375" t="n">
        <v>212.62</v>
      </c>
      <c r="I178" s="1376" t="n">
        <v>212.62</v>
      </c>
      <c r="J178" s="1377" t="n">
        <v>0.24</v>
      </c>
      <c r="K178" s="1378" t="n">
        <f>ROUND(I178,2)+(ROUND(I178,2)*J178)</f>
        <v>263.6488</v>
      </c>
      <c r="L178" s="1379" t="n">
        <f>ROUND(S178,2)</f>
        <v>527.3</v>
      </c>
      <c r="M178" s="1373" t="s">
        <v>21</v>
      </c>
      <c r="N178" s="1373" t="s">
        <v>477</v>
      </c>
      <c r="O178" s="1373" t="s">
        <v>473</v>
      </c>
      <c r="P178" s="1373" t="s">
        <v>30</v>
      </c>
      <c r="Q178" s="1373" t="s">
        <v>31</v>
      </c>
      <c r="R178" s="1380" t="n">
        <v>2.0</v>
      </c>
      <c r="S178" s="1381" t="n">
        <f>ROUND(K178,2)*R178</f>
        <v>527.3</v>
      </c>
    </row>
    <row r="179" ht="45.0" customHeight="true">
      <c r="A179" s="1382" t="s">
        <v>23</v>
      </c>
      <c r="B179" s="1382" t="s">
        <v>484</v>
      </c>
      <c r="C179" s="1382" t="s">
        <v>64</v>
      </c>
      <c r="D179" s="1382" t="s">
        <v>482</v>
      </c>
      <c r="E179" s="1382" t="s">
        <v>483</v>
      </c>
      <c r="F179" s="1383" t="n">
        <f>R179</f>
        <v>2.0</v>
      </c>
      <c r="G179" s="1382" t="s">
        <v>27</v>
      </c>
      <c r="H179" s="1384" t="n">
        <v>212.62</v>
      </c>
      <c r="I179" s="1385" t="n">
        <v>212.62</v>
      </c>
      <c r="J179" s="1386" t="n">
        <v>0.24</v>
      </c>
      <c r="K179" s="1387" t="n">
        <f>ROUND(I179,2)+(ROUND(I179,2)*J179)</f>
        <v>263.6488</v>
      </c>
      <c r="L179" s="1388" t="n">
        <f>ROUND(S179,2)</f>
        <v>527.3</v>
      </c>
      <c r="M179" s="1382" t="s">
        <v>21</v>
      </c>
      <c r="N179" s="1382" t="s">
        <v>477</v>
      </c>
      <c r="O179" s="1382" t="s">
        <v>473</v>
      </c>
      <c r="P179" s="1382" t="s">
        <v>30</v>
      </c>
      <c r="Q179" s="1382" t="s">
        <v>31</v>
      </c>
      <c r="R179" s="1389" t="n">
        <v>2.0</v>
      </c>
      <c r="S179" s="1390" t="n">
        <f>ROUND(K179,2)*R179</f>
        <v>527.3</v>
      </c>
    </row>
    <row r="180" ht="45.0" customHeight="true">
      <c r="A180" s="1391" t="s">
        <v>23</v>
      </c>
      <c r="B180" s="1391" t="s">
        <v>485</v>
      </c>
      <c r="C180" s="1391" t="s">
        <v>64</v>
      </c>
      <c r="D180" s="1391" t="s">
        <v>486</v>
      </c>
      <c r="E180" s="1391" t="s">
        <v>487</v>
      </c>
      <c r="F180" s="1392" t="n">
        <f>R180</f>
        <v>11.0</v>
      </c>
      <c r="G180" s="1391" t="s">
        <v>27</v>
      </c>
      <c r="H180" s="1393" t="n">
        <v>84.94</v>
      </c>
      <c r="I180" s="1394" t="n">
        <v>84.94</v>
      </c>
      <c r="J180" s="1395" t="n">
        <v>0.24</v>
      </c>
      <c r="K180" s="1396" t="n">
        <f>ROUND(I180,2)+(ROUND(I180,2)*J180)</f>
        <v>105.3256</v>
      </c>
      <c r="L180" s="1397" t="n">
        <f>ROUND(S180,2)</f>
        <v>1158.63</v>
      </c>
      <c r="M180" s="1391" t="s">
        <v>21</v>
      </c>
      <c r="N180" s="1391" t="s">
        <v>477</v>
      </c>
      <c r="O180" s="1391" t="s">
        <v>473</v>
      </c>
      <c r="P180" s="1391" t="s">
        <v>30</v>
      </c>
      <c r="Q180" s="1391" t="s">
        <v>31</v>
      </c>
      <c r="R180" s="1398" t="n">
        <v>11.0</v>
      </c>
      <c r="S180" s="1399" t="n">
        <f>ROUND(K180,2)*R180</f>
        <v>1158.6299999999999</v>
      </c>
    </row>
    <row r="181" ht="45.0" customHeight="true">
      <c r="A181" s="1400" t="s">
        <v>23</v>
      </c>
      <c r="B181" s="1400" t="s">
        <v>488</v>
      </c>
      <c r="C181" s="1400" t="s">
        <v>64</v>
      </c>
      <c r="D181" s="1400" t="s">
        <v>489</v>
      </c>
      <c r="E181" s="1400" t="s">
        <v>490</v>
      </c>
      <c r="F181" s="1401" t="n">
        <f>R181</f>
        <v>6.0</v>
      </c>
      <c r="G181" s="1400" t="s">
        <v>27</v>
      </c>
      <c r="H181" s="1402" t="n">
        <v>22.07</v>
      </c>
      <c r="I181" s="1403" t="n">
        <v>22.07</v>
      </c>
      <c r="J181" s="1404" t="n">
        <v>0.24</v>
      </c>
      <c r="K181" s="1405" t="n">
        <f>ROUND(I181,2)+(ROUND(I181,2)*J181)</f>
        <v>27.3668</v>
      </c>
      <c r="L181" s="1406" t="n">
        <f>ROUND(S181,2)</f>
        <v>164.22</v>
      </c>
      <c r="M181" s="1400" t="s">
        <v>21</v>
      </c>
      <c r="N181" s="1400" t="s">
        <v>477</v>
      </c>
      <c r="O181" s="1400" t="s">
        <v>473</v>
      </c>
      <c r="P181" s="1400" t="s">
        <v>30</v>
      </c>
      <c r="Q181" s="1400" t="s">
        <v>31</v>
      </c>
      <c r="R181" s="1407" t="n">
        <v>6.0</v>
      </c>
      <c r="S181" s="1408" t="n">
        <f>ROUND(K181,2)*R181</f>
        <v>164.22</v>
      </c>
    </row>
    <row r="182" ht="45.0" customHeight="true">
      <c r="A182" s="1409" t="s">
        <v>23</v>
      </c>
      <c r="B182" s="1409" t="s">
        <v>491</v>
      </c>
      <c r="C182" s="1409" t="s">
        <v>64</v>
      </c>
      <c r="D182" s="1409" t="s">
        <v>492</v>
      </c>
      <c r="E182" s="1409" t="s">
        <v>493</v>
      </c>
      <c r="F182" s="1410" t="n">
        <f>R182</f>
        <v>8.0</v>
      </c>
      <c r="G182" s="1409" t="s">
        <v>27</v>
      </c>
      <c r="H182" s="1411" t="n">
        <v>43.05</v>
      </c>
      <c r="I182" s="1412" t="n">
        <v>43.05</v>
      </c>
      <c r="J182" s="1413" t="n">
        <v>0.24</v>
      </c>
      <c r="K182" s="1414" t="n">
        <f>ROUND(I182,2)+(ROUND(I182,2)*J182)</f>
        <v>53.382</v>
      </c>
      <c r="L182" s="1415" t="n">
        <f>ROUND(S182,2)</f>
        <v>427.04</v>
      </c>
      <c r="M182" s="1409" t="s">
        <v>21</v>
      </c>
      <c r="N182" s="1409" t="s">
        <v>477</v>
      </c>
      <c r="O182" s="1409" t="s">
        <v>473</v>
      </c>
      <c r="P182" s="1409" t="s">
        <v>30</v>
      </c>
      <c r="Q182" s="1409" t="s">
        <v>31</v>
      </c>
      <c r="R182" s="1416" t="n">
        <v>8.0</v>
      </c>
      <c r="S182" s="1417" t="n">
        <f>ROUND(K182,2)*R182</f>
        <v>427.04</v>
      </c>
    </row>
    <row r="183" ht="45.0" customHeight="true">
      <c r="A183" s="1418" t="s">
        <v>23</v>
      </c>
      <c r="B183" s="1418" t="s">
        <v>494</v>
      </c>
      <c r="C183" s="1418" t="s">
        <v>64</v>
      </c>
      <c r="D183" s="1418" t="s">
        <v>495</v>
      </c>
      <c r="E183" s="1418" t="s">
        <v>496</v>
      </c>
      <c r="F183" s="1419" t="n">
        <f>R183</f>
        <v>21.0</v>
      </c>
      <c r="G183" s="1418" t="s">
        <v>27</v>
      </c>
      <c r="H183" s="1420" t="n">
        <v>13.39</v>
      </c>
      <c r="I183" s="1421" t="n">
        <v>13.39</v>
      </c>
      <c r="J183" s="1422" t="n">
        <v>0.24</v>
      </c>
      <c r="K183" s="1423" t="n">
        <f>ROUND(I183,2)+(ROUND(I183,2)*J183)</f>
        <v>16.6036</v>
      </c>
      <c r="L183" s="1424" t="n">
        <f>ROUND(S183,2)</f>
        <v>348.6</v>
      </c>
      <c r="M183" s="1418" t="s">
        <v>21</v>
      </c>
      <c r="N183" s="1418" t="s">
        <v>477</v>
      </c>
      <c r="O183" s="1418" t="s">
        <v>473</v>
      </c>
      <c r="P183" s="1418" t="s">
        <v>30</v>
      </c>
      <c r="Q183" s="1418" t="s">
        <v>31</v>
      </c>
      <c r="R183" s="1425" t="n">
        <v>21.0</v>
      </c>
      <c r="S183" s="1426" t="n">
        <f>ROUND(K183,2)*R183</f>
        <v>348.6</v>
      </c>
    </row>
    <row r="184" ht="45.0" customHeight="true">
      <c r="A184" s="1427" t="s">
        <v>23</v>
      </c>
      <c r="B184" s="1427" t="s">
        <v>497</v>
      </c>
      <c r="C184" s="1427" t="s">
        <v>64</v>
      </c>
      <c r="D184" s="1427" t="s">
        <v>498</v>
      </c>
      <c r="E184" s="1427" t="s">
        <v>499</v>
      </c>
      <c r="F184" s="1428" t="n">
        <f>R184</f>
        <v>2.0</v>
      </c>
      <c r="G184" s="1427" t="s">
        <v>27</v>
      </c>
      <c r="H184" s="1429" t="n">
        <v>28.38</v>
      </c>
      <c r="I184" s="1430" t="n">
        <v>28.38</v>
      </c>
      <c r="J184" s="1431" t="n">
        <v>0.24</v>
      </c>
      <c r="K184" s="1432" t="n">
        <f>ROUND(I184,2)+(ROUND(I184,2)*J184)</f>
        <v>35.191199999999995</v>
      </c>
      <c r="L184" s="1433" t="n">
        <f>ROUND(S184,2)</f>
        <v>70.38</v>
      </c>
      <c r="M184" s="1427" t="s">
        <v>21</v>
      </c>
      <c r="N184" s="1427" t="s">
        <v>477</v>
      </c>
      <c r="O184" s="1427" t="s">
        <v>473</v>
      </c>
      <c r="P184" s="1427" t="s">
        <v>30</v>
      </c>
      <c r="Q184" s="1427" t="s">
        <v>31</v>
      </c>
      <c r="R184" s="1434" t="n">
        <v>2.0</v>
      </c>
      <c r="S184" s="1435" t="n">
        <f>ROUND(K184,2)*R184</f>
        <v>70.38</v>
      </c>
    </row>
    <row r="185" ht="45.0" customHeight="true">
      <c r="A185" s="1436" t="s">
        <v>23</v>
      </c>
      <c r="B185" s="1436" t="s">
        <v>500</v>
      </c>
      <c r="C185" s="1436" t="s">
        <v>64</v>
      </c>
      <c r="D185" s="1436" t="s">
        <v>501</v>
      </c>
      <c r="E185" s="1436" t="s">
        <v>502</v>
      </c>
      <c r="F185" s="1437" t="n">
        <f>R185</f>
        <v>21.0</v>
      </c>
      <c r="G185" s="1436" t="s">
        <v>27</v>
      </c>
      <c r="H185" s="1438" t="n">
        <v>10.61</v>
      </c>
      <c r="I185" s="1439" t="n">
        <v>10.61</v>
      </c>
      <c r="J185" s="1440" t="n">
        <v>0.24</v>
      </c>
      <c r="K185" s="1441" t="n">
        <f>ROUND(I185,2)+(ROUND(I185,2)*J185)</f>
        <v>13.1564</v>
      </c>
      <c r="L185" s="1442" t="n">
        <f>ROUND(S185,2)</f>
        <v>276.36</v>
      </c>
      <c r="M185" s="1436" t="s">
        <v>21</v>
      </c>
      <c r="N185" s="1436" t="s">
        <v>477</v>
      </c>
      <c r="O185" s="1436" t="s">
        <v>473</v>
      </c>
      <c r="P185" s="1436" t="s">
        <v>30</v>
      </c>
      <c r="Q185" s="1436" t="s">
        <v>31</v>
      </c>
      <c r="R185" s="1443" t="n">
        <v>21.0</v>
      </c>
      <c r="S185" s="1444" t="n">
        <f>ROUND(K185,2)*R185</f>
        <v>276.36</v>
      </c>
    </row>
    <row r="186" ht="45.0" customHeight="true">
      <c r="A186" s="1445" t="s">
        <v>23</v>
      </c>
      <c r="B186" s="1445" t="s">
        <v>503</v>
      </c>
      <c r="C186" s="1445" t="s">
        <v>64</v>
      </c>
      <c r="D186" s="1445" t="s">
        <v>504</v>
      </c>
      <c r="E186" s="1445" t="s">
        <v>505</v>
      </c>
      <c r="F186" s="1446" t="n">
        <f>R186</f>
        <v>10.0</v>
      </c>
      <c r="G186" s="1445" t="s">
        <v>27</v>
      </c>
      <c r="H186" s="1447" t="n">
        <v>15.51</v>
      </c>
      <c r="I186" s="1448" t="n">
        <v>15.51</v>
      </c>
      <c r="J186" s="1449" t="n">
        <v>0.24</v>
      </c>
      <c r="K186" s="1450" t="n">
        <f>ROUND(I186,2)+(ROUND(I186,2)*J186)</f>
        <v>19.2324</v>
      </c>
      <c r="L186" s="1451" t="n">
        <f>ROUND(S186,2)</f>
        <v>192.3</v>
      </c>
      <c r="M186" s="1445" t="s">
        <v>21</v>
      </c>
      <c r="N186" s="1445" t="s">
        <v>477</v>
      </c>
      <c r="O186" s="1445" t="s">
        <v>473</v>
      </c>
      <c r="P186" s="1445" t="s">
        <v>30</v>
      </c>
      <c r="Q186" s="1445" t="s">
        <v>31</v>
      </c>
      <c r="R186" s="1452" t="n">
        <v>10.0</v>
      </c>
      <c r="S186" s="1453" t="n">
        <f>ROUND(K186,2)*R186</f>
        <v>192.3</v>
      </c>
    </row>
    <row r="187" ht="45.0" customHeight="true">
      <c r="A187" s="1454" t="s">
        <v>23</v>
      </c>
      <c r="B187" s="1454" t="s">
        <v>506</v>
      </c>
      <c r="C187" s="1454" t="s">
        <v>64</v>
      </c>
      <c r="D187" s="1454" t="s">
        <v>507</v>
      </c>
      <c r="E187" s="1454" t="s">
        <v>508</v>
      </c>
      <c r="F187" s="1455" t="n">
        <f>R187</f>
        <v>1.0</v>
      </c>
      <c r="G187" s="1454" t="s">
        <v>27</v>
      </c>
      <c r="H187" s="1456" t="n">
        <v>36.96</v>
      </c>
      <c r="I187" s="1457" t="n">
        <v>36.96</v>
      </c>
      <c r="J187" s="1458" t="n">
        <v>0.24</v>
      </c>
      <c r="K187" s="1459" t="n">
        <f>ROUND(I187,2)+(ROUND(I187,2)*J187)</f>
        <v>45.8304</v>
      </c>
      <c r="L187" s="1460" t="n">
        <f>ROUND(S187,2)</f>
        <v>45.83</v>
      </c>
      <c r="M187" s="1454" t="s">
        <v>21</v>
      </c>
      <c r="N187" s="1454" t="s">
        <v>477</v>
      </c>
      <c r="O187" s="1454" t="s">
        <v>473</v>
      </c>
      <c r="P187" s="1454" t="s">
        <v>30</v>
      </c>
      <c r="Q187" s="1454" t="s">
        <v>31</v>
      </c>
      <c r="R187" s="1461" t="n">
        <v>1.0</v>
      </c>
      <c r="S187" s="1462" t="n">
        <f>ROUND(K187,2)*R187</f>
        <v>45.83</v>
      </c>
    </row>
    <row r="188" ht="45.0" customHeight="true">
      <c r="A188" s="1463" t="s">
        <v>23</v>
      </c>
      <c r="B188" s="1463" t="s">
        <v>509</v>
      </c>
      <c r="C188" s="1463" t="s">
        <v>64</v>
      </c>
      <c r="D188" s="1463" t="s">
        <v>510</v>
      </c>
      <c r="E188" s="1463" t="s">
        <v>511</v>
      </c>
      <c r="F188" s="1464" t="n">
        <f>R188</f>
        <v>6.0</v>
      </c>
      <c r="G188" s="1463" t="s">
        <v>27</v>
      </c>
      <c r="H188" s="1465" t="n">
        <v>14.76</v>
      </c>
      <c r="I188" s="1466" t="n">
        <v>14.76</v>
      </c>
      <c r="J188" s="1467" t="n">
        <v>0.24</v>
      </c>
      <c r="K188" s="1468" t="n">
        <f>ROUND(I188,2)+(ROUND(I188,2)*J188)</f>
        <v>18.3024</v>
      </c>
      <c r="L188" s="1469" t="n">
        <f>ROUND(S188,2)</f>
        <v>109.8</v>
      </c>
      <c r="M188" s="1463" t="s">
        <v>21</v>
      </c>
      <c r="N188" s="1463" t="s">
        <v>477</v>
      </c>
      <c r="O188" s="1463" t="s">
        <v>473</v>
      </c>
      <c r="P188" s="1463" t="s">
        <v>30</v>
      </c>
      <c r="Q188" s="1463" t="s">
        <v>31</v>
      </c>
      <c r="R188" s="1470" t="n">
        <v>6.0</v>
      </c>
      <c r="S188" s="1471" t="n">
        <f>ROUND(K188,2)*R188</f>
        <v>109.80000000000001</v>
      </c>
    </row>
    <row r="189" ht="45.0" customHeight="true">
      <c r="A189" s="1472" t="s">
        <v>23</v>
      </c>
      <c r="B189" s="1472" t="s">
        <v>512</v>
      </c>
      <c r="C189" s="1472" t="s">
        <v>64</v>
      </c>
      <c r="D189" s="1472" t="s">
        <v>513</v>
      </c>
      <c r="E189" s="1472" t="s">
        <v>514</v>
      </c>
      <c r="F189" s="1473" t="n">
        <f>R189</f>
        <v>15.0</v>
      </c>
      <c r="G189" s="1472" t="s">
        <v>27</v>
      </c>
      <c r="H189" s="1474" t="n">
        <v>10.37</v>
      </c>
      <c r="I189" s="1475" t="n">
        <v>10.37</v>
      </c>
      <c r="J189" s="1476" t="n">
        <v>0.24</v>
      </c>
      <c r="K189" s="1477" t="n">
        <f>ROUND(I189,2)+(ROUND(I189,2)*J189)</f>
        <v>12.858799999999999</v>
      </c>
      <c r="L189" s="1478" t="n">
        <f>ROUND(S189,2)</f>
        <v>192.9</v>
      </c>
      <c r="M189" s="1472" t="s">
        <v>21</v>
      </c>
      <c r="N189" s="1472" t="s">
        <v>477</v>
      </c>
      <c r="O189" s="1472" t="s">
        <v>473</v>
      </c>
      <c r="P189" s="1472" t="s">
        <v>30</v>
      </c>
      <c r="Q189" s="1472" t="s">
        <v>31</v>
      </c>
      <c r="R189" s="1479" t="n">
        <v>15.0</v>
      </c>
      <c r="S189" s="1480" t="n">
        <f>ROUND(K189,2)*R189</f>
        <v>192.89999999999998</v>
      </c>
    </row>
    <row r="190" ht="45.0" customHeight="true">
      <c r="A190" s="1481" t="s">
        <v>23</v>
      </c>
      <c r="B190" s="1481" t="s">
        <v>515</v>
      </c>
      <c r="C190" s="1481" t="s">
        <v>64</v>
      </c>
      <c r="D190" s="1481" t="s">
        <v>516</v>
      </c>
      <c r="E190" s="1481" t="s">
        <v>517</v>
      </c>
      <c r="F190" s="1482" t="n">
        <f>R190</f>
        <v>8.0</v>
      </c>
      <c r="G190" s="1481" t="s">
        <v>27</v>
      </c>
      <c r="H190" s="1483" t="n">
        <v>43.06</v>
      </c>
      <c r="I190" s="1484" t="n">
        <v>43.06</v>
      </c>
      <c r="J190" s="1485" t="n">
        <v>0.24</v>
      </c>
      <c r="K190" s="1486" t="n">
        <f>ROUND(I190,2)+(ROUND(I190,2)*J190)</f>
        <v>53.394400000000005</v>
      </c>
      <c r="L190" s="1487" t="n">
        <f>ROUND(S190,2)</f>
        <v>427.12</v>
      </c>
      <c r="M190" s="1481" t="s">
        <v>21</v>
      </c>
      <c r="N190" s="1481" t="s">
        <v>477</v>
      </c>
      <c r="O190" s="1481" t="s">
        <v>473</v>
      </c>
      <c r="P190" s="1481" t="s">
        <v>30</v>
      </c>
      <c r="Q190" s="1481" t="s">
        <v>31</v>
      </c>
      <c r="R190" s="1488" t="n">
        <v>8.0</v>
      </c>
      <c r="S190" s="1489" t="n">
        <f>ROUND(K190,2)*R190</f>
        <v>427.12</v>
      </c>
    </row>
    <row r="191" ht="45.0" customHeight="true">
      <c r="A191" s="1490" t="s">
        <v>23</v>
      </c>
      <c r="B191" s="1490" t="s">
        <v>518</v>
      </c>
      <c r="C191" s="1490" t="s">
        <v>64</v>
      </c>
      <c r="D191" s="1490" t="s">
        <v>519</v>
      </c>
      <c r="E191" s="1490" t="s">
        <v>520</v>
      </c>
      <c r="F191" s="1491" t="n">
        <f>R191</f>
        <v>1.0</v>
      </c>
      <c r="G191" s="1490" t="s">
        <v>27</v>
      </c>
      <c r="H191" s="1492" t="n">
        <v>40.96</v>
      </c>
      <c r="I191" s="1493" t="n">
        <v>40.96</v>
      </c>
      <c r="J191" s="1494" t="n">
        <v>0.24</v>
      </c>
      <c r="K191" s="1495" t="n">
        <f>ROUND(I191,2)+(ROUND(I191,2)*J191)</f>
        <v>50.7904</v>
      </c>
      <c r="L191" s="1496" t="n">
        <f>ROUND(S191,2)</f>
        <v>50.79</v>
      </c>
      <c r="M191" s="1490" t="s">
        <v>21</v>
      </c>
      <c r="N191" s="1490" t="s">
        <v>477</v>
      </c>
      <c r="O191" s="1490" t="s">
        <v>473</v>
      </c>
      <c r="P191" s="1490" t="s">
        <v>30</v>
      </c>
      <c r="Q191" s="1490" t="s">
        <v>31</v>
      </c>
      <c r="R191" s="1497" t="n">
        <v>1.0</v>
      </c>
      <c r="S191" s="1498" t="n">
        <f>ROUND(K191,2)*R191</f>
        <v>50.79</v>
      </c>
    </row>
    <row r="192" ht="45.0" customHeight="true">
      <c r="A192" s="1499" t="s">
        <v>23</v>
      </c>
      <c r="B192" s="1499" t="s">
        <v>521</v>
      </c>
      <c r="C192" s="1499" t="s">
        <v>64</v>
      </c>
      <c r="D192" s="1499" t="s">
        <v>522</v>
      </c>
      <c r="E192" s="1499" t="s">
        <v>523</v>
      </c>
      <c r="F192" s="1500" t="n">
        <f>R192</f>
        <v>6.0</v>
      </c>
      <c r="G192" s="1499" t="s">
        <v>27</v>
      </c>
      <c r="H192" s="1501" t="n">
        <v>7.8</v>
      </c>
      <c r="I192" s="1502" t="n">
        <v>7.8</v>
      </c>
      <c r="J192" s="1503" t="n">
        <v>0.24</v>
      </c>
      <c r="K192" s="1504" t="n">
        <f>ROUND(I192,2)+(ROUND(I192,2)*J192)</f>
        <v>9.672</v>
      </c>
      <c r="L192" s="1505" t="n">
        <f>ROUND(S192,2)</f>
        <v>58.02</v>
      </c>
      <c r="M192" s="1499" t="s">
        <v>21</v>
      </c>
      <c r="N192" s="1499" t="s">
        <v>477</v>
      </c>
      <c r="O192" s="1499" t="s">
        <v>473</v>
      </c>
      <c r="P192" s="1499" t="s">
        <v>30</v>
      </c>
      <c r="Q192" s="1499" t="s">
        <v>31</v>
      </c>
      <c r="R192" s="1506" t="n">
        <v>6.0</v>
      </c>
      <c r="S192" s="1507" t="n">
        <f>ROUND(K192,2)*R192</f>
        <v>58.019999999999996</v>
      </c>
    </row>
    <row r="193" ht="45.0" customHeight="true">
      <c r="A193" s="1508" t="s">
        <v>23</v>
      </c>
      <c r="B193" s="1508" t="s">
        <v>524</v>
      </c>
      <c r="C193" s="1508" t="s">
        <v>64</v>
      </c>
      <c r="D193" s="1508" t="s">
        <v>525</v>
      </c>
      <c r="E193" s="1508" t="s">
        <v>526</v>
      </c>
      <c r="F193" s="1509" t="n">
        <f>R193</f>
        <v>30.0</v>
      </c>
      <c r="G193" s="1508" t="s">
        <v>27</v>
      </c>
      <c r="H193" s="1510" t="n">
        <v>18.32</v>
      </c>
      <c r="I193" s="1511" t="n">
        <v>18.32</v>
      </c>
      <c r="J193" s="1512" t="n">
        <v>0.24</v>
      </c>
      <c r="K193" s="1513" t="n">
        <f>ROUND(I193,2)+(ROUND(I193,2)*J193)</f>
        <v>22.7168</v>
      </c>
      <c r="L193" s="1514" t="n">
        <f>ROUND(S193,2)</f>
        <v>681.6</v>
      </c>
      <c r="M193" s="1508" t="s">
        <v>21</v>
      </c>
      <c r="N193" s="1508" t="s">
        <v>477</v>
      </c>
      <c r="O193" s="1508" t="s">
        <v>473</v>
      </c>
      <c r="P193" s="1508" t="s">
        <v>30</v>
      </c>
      <c r="Q193" s="1508" t="s">
        <v>31</v>
      </c>
      <c r="R193" s="1515" t="n">
        <v>30.0</v>
      </c>
      <c r="S193" s="1516" t="n">
        <f>ROUND(K193,2)*R193</f>
        <v>681.5999999999999</v>
      </c>
    </row>
    <row r="194" ht="45.0" customHeight="true">
      <c r="A194" s="1517" t="s">
        <v>23</v>
      </c>
      <c r="B194" s="1517" t="s">
        <v>527</v>
      </c>
      <c r="C194" s="1517" t="s">
        <v>64</v>
      </c>
      <c r="D194" s="1517" t="s">
        <v>528</v>
      </c>
      <c r="E194" s="1517" t="s">
        <v>529</v>
      </c>
      <c r="F194" s="1518" t="n">
        <f>R194</f>
        <v>7.0</v>
      </c>
      <c r="G194" s="1517" t="s">
        <v>27</v>
      </c>
      <c r="H194" s="1519" t="n">
        <v>9.47</v>
      </c>
      <c r="I194" s="1520" t="n">
        <v>9.47</v>
      </c>
      <c r="J194" s="1521" t="n">
        <v>0.24</v>
      </c>
      <c r="K194" s="1522" t="n">
        <f>ROUND(I194,2)+(ROUND(I194,2)*J194)</f>
        <v>11.7428</v>
      </c>
      <c r="L194" s="1523" t="n">
        <f>ROUND(S194,2)</f>
        <v>82.18</v>
      </c>
      <c r="M194" s="1517" t="s">
        <v>21</v>
      </c>
      <c r="N194" s="1517" t="s">
        <v>477</v>
      </c>
      <c r="O194" s="1517" t="s">
        <v>473</v>
      </c>
      <c r="P194" s="1517" t="s">
        <v>30</v>
      </c>
      <c r="Q194" s="1517" t="s">
        <v>31</v>
      </c>
      <c r="R194" s="1524" t="n">
        <v>7.0</v>
      </c>
      <c r="S194" s="1525" t="n">
        <f>ROUND(K194,2)*R194</f>
        <v>82.18</v>
      </c>
    </row>
    <row r="195" ht="45.0" customHeight="true">
      <c r="A195" s="1526" t="s">
        <v>23</v>
      </c>
      <c r="B195" s="1526" t="s">
        <v>530</v>
      </c>
      <c r="C195" s="1526" t="s">
        <v>64</v>
      </c>
      <c r="D195" s="1526" t="s">
        <v>531</v>
      </c>
      <c r="E195" s="1526" t="s">
        <v>532</v>
      </c>
      <c r="F195" s="1527" t="n">
        <f>R195</f>
        <v>3.0</v>
      </c>
      <c r="G195" s="1526" t="s">
        <v>27</v>
      </c>
      <c r="H195" s="1528" t="n">
        <v>15.92</v>
      </c>
      <c r="I195" s="1529" t="n">
        <v>15.92</v>
      </c>
      <c r="J195" s="1530" t="n">
        <v>0.24</v>
      </c>
      <c r="K195" s="1531" t="n">
        <f>ROUND(I195,2)+(ROUND(I195,2)*J195)</f>
        <v>19.7408</v>
      </c>
      <c r="L195" s="1532" t="n">
        <f>ROUND(S195,2)</f>
        <v>59.22</v>
      </c>
      <c r="M195" s="1526" t="s">
        <v>21</v>
      </c>
      <c r="N195" s="1526" t="s">
        <v>477</v>
      </c>
      <c r="O195" s="1526" t="s">
        <v>473</v>
      </c>
      <c r="P195" s="1526" t="s">
        <v>30</v>
      </c>
      <c r="Q195" s="1526" t="s">
        <v>31</v>
      </c>
      <c r="R195" s="1533" t="n">
        <v>3.0</v>
      </c>
      <c r="S195" s="1534" t="n">
        <f>ROUND(K195,2)*R195</f>
        <v>59.22</v>
      </c>
    </row>
    <row r="196" ht="45.0" customHeight="true">
      <c r="A196" s="1535" t="s">
        <v>23</v>
      </c>
      <c r="B196" s="1535" t="s">
        <v>533</v>
      </c>
      <c r="C196" s="1535" t="s">
        <v>64</v>
      </c>
      <c r="D196" s="1535" t="s">
        <v>534</v>
      </c>
      <c r="E196" s="1535" t="s">
        <v>535</v>
      </c>
      <c r="F196" s="1536" t="n">
        <f>R196</f>
        <v>1.0</v>
      </c>
      <c r="G196" s="1535" t="s">
        <v>27</v>
      </c>
      <c r="H196" s="1537" t="n">
        <v>33.97</v>
      </c>
      <c r="I196" s="1538" t="n">
        <v>33.97</v>
      </c>
      <c r="J196" s="1539" t="n">
        <v>0.24</v>
      </c>
      <c r="K196" s="1540" t="n">
        <f>ROUND(I196,2)+(ROUND(I196,2)*J196)</f>
        <v>42.1228</v>
      </c>
      <c r="L196" s="1541" t="n">
        <f>ROUND(S196,2)</f>
        <v>42.12</v>
      </c>
      <c r="M196" s="1535" t="s">
        <v>21</v>
      </c>
      <c r="N196" s="1535" t="s">
        <v>477</v>
      </c>
      <c r="O196" s="1535" t="s">
        <v>473</v>
      </c>
      <c r="P196" s="1535" t="s">
        <v>30</v>
      </c>
      <c r="Q196" s="1535" t="s">
        <v>31</v>
      </c>
      <c r="R196" s="1542" t="n">
        <v>1.0</v>
      </c>
      <c r="S196" s="1543" t="n">
        <f>ROUND(K196,2)*R196</f>
        <v>42.12</v>
      </c>
    </row>
    <row r="197" ht="45.0" customHeight="true">
      <c r="A197" s="1544" t="s">
        <v>23</v>
      </c>
      <c r="B197" s="1544" t="s">
        <v>536</v>
      </c>
      <c r="C197" s="1544" t="s">
        <v>64</v>
      </c>
      <c r="D197" s="1544" t="s">
        <v>537</v>
      </c>
      <c r="E197" s="1544" t="s">
        <v>538</v>
      </c>
      <c r="F197" s="1545" t="n">
        <f>R197</f>
        <v>62.83</v>
      </c>
      <c r="G197" s="1544" t="s">
        <v>67</v>
      </c>
      <c r="H197" s="1546" t="n">
        <v>37.72</v>
      </c>
      <c r="I197" s="1547" t="n">
        <v>37.72</v>
      </c>
      <c r="J197" s="1548" t="n">
        <v>0.24</v>
      </c>
      <c r="K197" s="1549" t="n">
        <f>ROUND(I197,2)+(ROUND(I197,2)*J197)</f>
        <v>46.7728</v>
      </c>
      <c r="L197" s="1550" t="n">
        <f>ROUND(S197,2)</f>
        <v>2938.56</v>
      </c>
      <c r="M197" s="1544" t="s">
        <v>21</v>
      </c>
      <c r="N197" s="1544" t="s">
        <v>477</v>
      </c>
      <c r="O197" s="1544" t="s">
        <v>473</v>
      </c>
      <c r="P197" s="1544" t="s">
        <v>30</v>
      </c>
      <c r="Q197" s="1544" t="s">
        <v>31</v>
      </c>
      <c r="R197" s="1551" t="n">
        <v>62.83</v>
      </c>
      <c r="S197" s="1552" t="n">
        <f>ROUND(K197,2)*R197</f>
        <v>2938.5591</v>
      </c>
    </row>
    <row r="198" ht="45.0" customHeight="true">
      <c r="A198" s="1553" t="s">
        <v>23</v>
      </c>
      <c r="B198" s="1553" t="s">
        <v>539</v>
      </c>
      <c r="C198" s="1553" t="s">
        <v>64</v>
      </c>
      <c r="D198" s="1553" t="s">
        <v>540</v>
      </c>
      <c r="E198" s="1553" t="s">
        <v>541</v>
      </c>
      <c r="F198" s="1554" t="n">
        <f>R198</f>
        <v>1.5</v>
      </c>
      <c r="G198" s="1553" t="s">
        <v>67</v>
      </c>
      <c r="H198" s="1555" t="n">
        <v>57.56</v>
      </c>
      <c r="I198" s="1556" t="n">
        <v>57.56</v>
      </c>
      <c r="J198" s="1557" t="n">
        <v>0.24</v>
      </c>
      <c r="K198" s="1558" t="n">
        <f>ROUND(I198,2)+(ROUND(I198,2)*J198)</f>
        <v>71.37440000000001</v>
      </c>
      <c r="L198" s="1559" t="n">
        <f>ROUND(S198,2)</f>
        <v>107.06</v>
      </c>
      <c r="M198" s="1553" t="s">
        <v>21</v>
      </c>
      <c r="N198" s="1553" t="s">
        <v>477</v>
      </c>
      <c r="O198" s="1553" t="s">
        <v>473</v>
      </c>
      <c r="P198" s="1553" t="s">
        <v>30</v>
      </c>
      <c r="Q198" s="1553" t="s">
        <v>31</v>
      </c>
      <c r="R198" s="1560" t="n">
        <v>1.5</v>
      </c>
      <c r="S198" s="1561" t="n">
        <f>ROUND(K198,2)*R198</f>
        <v>107.055</v>
      </c>
    </row>
    <row r="199" ht="45.0" customHeight="true">
      <c r="A199" s="1562" t="s">
        <v>23</v>
      </c>
      <c r="B199" s="1562" t="s">
        <v>542</v>
      </c>
      <c r="C199" s="1562" t="s">
        <v>64</v>
      </c>
      <c r="D199" s="1562" t="s">
        <v>543</v>
      </c>
      <c r="E199" s="1562" t="s">
        <v>544</v>
      </c>
      <c r="F199" s="1563" t="n">
        <f>R199</f>
        <v>34.04</v>
      </c>
      <c r="G199" s="1562" t="s">
        <v>67</v>
      </c>
      <c r="H199" s="1564" t="n">
        <v>21.27</v>
      </c>
      <c r="I199" s="1565" t="n">
        <v>21.27</v>
      </c>
      <c r="J199" s="1566" t="n">
        <v>0.24</v>
      </c>
      <c r="K199" s="1567" t="n">
        <f>ROUND(I199,2)+(ROUND(I199,2)*J199)</f>
        <v>26.3748</v>
      </c>
      <c r="L199" s="1568" t="n">
        <f>ROUND(S199,2)</f>
        <v>897.63</v>
      </c>
      <c r="M199" s="1562" t="s">
        <v>21</v>
      </c>
      <c r="N199" s="1562" t="s">
        <v>477</v>
      </c>
      <c r="O199" s="1562" t="s">
        <v>473</v>
      </c>
      <c r="P199" s="1562" t="s">
        <v>30</v>
      </c>
      <c r="Q199" s="1562" t="s">
        <v>31</v>
      </c>
      <c r="R199" s="1569" t="n">
        <v>34.04</v>
      </c>
      <c r="S199" s="1570" t="n">
        <f>ROUND(K199,2)*R199</f>
        <v>897.6348</v>
      </c>
    </row>
    <row r="200" ht="45.0" customHeight="true">
      <c r="A200" s="1571" t="s">
        <v>23</v>
      </c>
      <c r="B200" s="1571" t="s">
        <v>545</v>
      </c>
      <c r="C200" s="1571" t="s">
        <v>64</v>
      </c>
      <c r="D200" s="1571" t="s">
        <v>546</v>
      </c>
      <c r="E200" s="1571" t="s">
        <v>547</v>
      </c>
      <c r="F200" s="1572" t="n">
        <f>R200</f>
        <v>17.03</v>
      </c>
      <c r="G200" s="1571" t="s">
        <v>67</v>
      </c>
      <c r="H200" s="1573" t="n">
        <v>27.1</v>
      </c>
      <c r="I200" s="1574" t="n">
        <v>27.1</v>
      </c>
      <c r="J200" s="1575" t="n">
        <v>0.24</v>
      </c>
      <c r="K200" s="1576" t="n">
        <f>ROUND(I200,2)+(ROUND(I200,2)*J200)</f>
        <v>33.604</v>
      </c>
      <c r="L200" s="1577" t="n">
        <f>ROUND(S200,2)</f>
        <v>572.21</v>
      </c>
      <c r="M200" s="1571" t="s">
        <v>21</v>
      </c>
      <c r="N200" s="1571" t="s">
        <v>477</v>
      </c>
      <c r="O200" s="1571" t="s">
        <v>473</v>
      </c>
      <c r="P200" s="1571" t="s">
        <v>30</v>
      </c>
      <c r="Q200" s="1571" t="s">
        <v>31</v>
      </c>
      <c r="R200" s="1578" t="n">
        <v>17.03</v>
      </c>
      <c r="S200" s="1579" t="n">
        <f>ROUND(K200,2)*R200</f>
        <v>572.2080000000001</v>
      </c>
    </row>
    <row r="201" ht="45.0" customHeight="true">
      <c r="A201" s="1580" t="s">
        <v>23</v>
      </c>
      <c r="B201" s="1580" t="s">
        <v>548</v>
      </c>
      <c r="C201" s="1580" t="s">
        <v>64</v>
      </c>
      <c r="D201" s="1580" t="s">
        <v>549</v>
      </c>
      <c r="E201" s="1580" t="s">
        <v>550</v>
      </c>
      <c r="F201" s="1581" t="n">
        <f>R201</f>
        <v>18.35</v>
      </c>
      <c r="G201" s="1580" t="s">
        <v>67</v>
      </c>
      <c r="H201" s="1582" t="n">
        <v>33.82</v>
      </c>
      <c r="I201" s="1583" t="n">
        <v>33.82</v>
      </c>
      <c r="J201" s="1584" t="n">
        <v>0.24</v>
      </c>
      <c r="K201" s="1585" t="n">
        <f>ROUND(I201,2)+(ROUND(I201,2)*J201)</f>
        <v>41.9368</v>
      </c>
      <c r="L201" s="1586" t="n">
        <f>ROUND(S201,2)</f>
        <v>769.6</v>
      </c>
      <c r="M201" s="1580" t="s">
        <v>21</v>
      </c>
      <c r="N201" s="1580" t="s">
        <v>477</v>
      </c>
      <c r="O201" s="1580" t="s">
        <v>473</v>
      </c>
      <c r="P201" s="1580" t="s">
        <v>30</v>
      </c>
      <c r="Q201" s="1580" t="s">
        <v>31</v>
      </c>
      <c r="R201" s="1587" t="n">
        <v>18.35</v>
      </c>
      <c r="S201" s="1588" t="n">
        <f>ROUND(K201,2)*R201</f>
        <v>769.599</v>
      </c>
    </row>
    <row r="202" ht="45.0" customHeight="true">
      <c r="A202" s="1589" t="s">
        <v>23</v>
      </c>
      <c r="B202" s="1589" t="s">
        <v>551</v>
      </c>
      <c r="C202" s="1589" t="s">
        <v>64</v>
      </c>
      <c r="D202" s="1589" t="s">
        <v>552</v>
      </c>
      <c r="E202" s="1589" t="s">
        <v>553</v>
      </c>
      <c r="F202" s="1590" t="n">
        <f>R202</f>
        <v>5.0</v>
      </c>
      <c r="G202" s="1589" t="s">
        <v>27</v>
      </c>
      <c r="H202" s="1591" t="n">
        <v>44.96</v>
      </c>
      <c r="I202" s="1592" t="n">
        <v>44.96</v>
      </c>
      <c r="J202" s="1593" t="n">
        <v>0.24</v>
      </c>
      <c r="K202" s="1594" t="n">
        <f>ROUND(I202,2)+(ROUND(I202,2)*J202)</f>
        <v>55.7504</v>
      </c>
      <c r="L202" s="1595" t="n">
        <f>ROUND(S202,2)</f>
        <v>278.75</v>
      </c>
      <c r="M202" s="1589" t="s">
        <v>21</v>
      </c>
      <c r="N202" s="1589" t="s">
        <v>477</v>
      </c>
      <c r="O202" s="1589" t="s">
        <v>473</v>
      </c>
      <c r="P202" s="1589" t="s">
        <v>30</v>
      </c>
      <c r="Q202" s="1589" t="s">
        <v>31</v>
      </c>
      <c r="R202" s="1596" t="n">
        <v>5.0</v>
      </c>
      <c r="S202" s="1597" t="n">
        <f>ROUND(K202,2)*R202</f>
        <v>278.75</v>
      </c>
    </row>
    <row r="203" ht="45.0" customHeight="true">
      <c r="A203" s="1598" t="s">
        <v>23</v>
      </c>
      <c r="B203" s="1598" t="s">
        <v>554</v>
      </c>
      <c r="C203" s="1598" t="s">
        <v>64</v>
      </c>
      <c r="D203" s="1598" t="s">
        <v>555</v>
      </c>
      <c r="E203" s="1598" t="s">
        <v>556</v>
      </c>
      <c r="F203" s="1599" t="n">
        <f>R203</f>
        <v>2.72</v>
      </c>
      <c r="G203" s="1598" t="s">
        <v>67</v>
      </c>
      <c r="H203" s="1600" t="n">
        <v>33.83</v>
      </c>
      <c r="I203" s="1601" t="n">
        <v>33.83</v>
      </c>
      <c r="J203" s="1602" t="n">
        <v>0.24</v>
      </c>
      <c r="K203" s="1603" t="n">
        <f>ROUND(I203,2)+(ROUND(I203,2)*J203)</f>
        <v>41.9492</v>
      </c>
      <c r="L203" s="1604" t="n">
        <f>ROUND(S203,2)</f>
        <v>114.1</v>
      </c>
      <c r="M203" s="1598" t="s">
        <v>21</v>
      </c>
      <c r="N203" s="1598" t="s">
        <v>477</v>
      </c>
      <c r="O203" s="1598" t="s">
        <v>473</v>
      </c>
      <c r="P203" s="1598" t="s">
        <v>30</v>
      </c>
      <c r="Q203" s="1598" t="s">
        <v>31</v>
      </c>
      <c r="R203" s="1605" t="n">
        <v>2.72</v>
      </c>
      <c r="S203" s="1606" t="n">
        <f>ROUND(K203,2)*R203</f>
        <v>114.10400000000001</v>
      </c>
    </row>
    <row r="204" ht="45.0" customHeight="true">
      <c r="A204" s="1607" t="s">
        <v>23</v>
      </c>
      <c r="B204" s="1607" t="s">
        <v>557</v>
      </c>
      <c r="C204" s="1607" t="s">
        <v>64</v>
      </c>
      <c r="D204" s="1607" t="s">
        <v>558</v>
      </c>
      <c r="E204" s="1607" t="s">
        <v>559</v>
      </c>
      <c r="F204" s="1608" t="n">
        <f>R204</f>
        <v>9.0</v>
      </c>
      <c r="G204" s="1607" t="s">
        <v>27</v>
      </c>
      <c r="H204" s="1609" t="n">
        <v>11.51</v>
      </c>
      <c r="I204" s="1610" t="n">
        <v>11.51</v>
      </c>
      <c r="J204" s="1611" t="n">
        <v>0.24</v>
      </c>
      <c r="K204" s="1612" t="n">
        <f>ROUND(I204,2)+(ROUND(I204,2)*J204)</f>
        <v>14.2724</v>
      </c>
      <c r="L204" s="1613" t="n">
        <f>ROUND(S204,2)</f>
        <v>128.43</v>
      </c>
      <c r="M204" s="1607" t="s">
        <v>21</v>
      </c>
      <c r="N204" s="1607" t="s">
        <v>477</v>
      </c>
      <c r="O204" s="1607" t="s">
        <v>473</v>
      </c>
      <c r="P204" s="1607" t="s">
        <v>30</v>
      </c>
      <c r="Q204" s="1607" t="s">
        <v>31</v>
      </c>
      <c r="R204" s="1614" t="n">
        <v>9.0</v>
      </c>
      <c r="S204" s="1615" t="n">
        <f>ROUND(K204,2)*R204</f>
        <v>128.43</v>
      </c>
    </row>
    <row r="205" ht="45.0" customHeight="true">
      <c r="A205" s="1616" t="s">
        <v>23</v>
      </c>
      <c r="B205" s="1616" t="s">
        <v>560</v>
      </c>
      <c r="C205" s="1616" t="s">
        <v>64</v>
      </c>
      <c r="D205" s="1616" t="s">
        <v>561</v>
      </c>
      <c r="E205" s="1616" t="s">
        <v>562</v>
      </c>
      <c r="F205" s="1617" t="n">
        <f>R205</f>
        <v>24.43</v>
      </c>
      <c r="G205" s="1616" t="s">
        <v>67</v>
      </c>
      <c r="H205" s="1618" t="n">
        <v>22.88</v>
      </c>
      <c r="I205" s="1619" t="n">
        <v>22.88</v>
      </c>
      <c r="J205" s="1620" t="n">
        <v>0.24</v>
      </c>
      <c r="K205" s="1621" t="n">
        <f>ROUND(I205,2)+(ROUND(I205,2)*J205)</f>
        <v>28.371199999999998</v>
      </c>
      <c r="L205" s="1622" t="n">
        <f>ROUND(S205,2)</f>
        <v>693.08</v>
      </c>
      <c r="M205" s="1616" t="s">
        <v>21</v>
      </c>
      <c r="N205" s="1616" t="s">
        <v>477</v>
      </c>
      <c r="O205" s="1616" t="s">
        <v>473</v>
      </c>
      <c r="P205" s="1616" t="s">
        <v>30</v>
      </c>
      <c r="Q205" s="1616" t="s">
        <v>31</v>
      </c>
      <c r="R205" s="1623" t="n">
        <v>24.43</v>
      </c>
      <c r="S205" s="1624" t="n">
        <f>ROUND(K205,2)*R205</f>
        <v>693.0791</v>
      </c>
    </row>
    <row r="206" ht="45.0" customHeight="true">
      <c r="A206" s="1626" t="s">
        <v>19</v>
      </c>
      <c r="B206" s="1626" t="s">
        <v>48</v>
      </c>
      <c r="C206" s="1626" t="s">
        <v>21</v>
      </c>
      <c r="D206" s="1626" t="s">
        <v>21</v>
      </c>
      <c r="E206" s="1626" t="s">
        <v>563</v>
      </c>
      <c r="F206" s="1626" t="s">
        <v>21</v>
      </c>
      <c r="G206" s="1626" t="s">
        <v>21</v>
      </c>
      <c r="H206" s="1626" t="s">
        <v>21</v>
      </c>
      <c r="I206" s="1626" t="s">
        <v>21</v>
      </c>
      <c r="J206" s="1626" t="s">
        <v>21</v>
      </c>
      <c r="K206" s="1626" t="s">
        <v>21</v>
      </c>
      <c r="L206" s="1627" t="n">
        <f>ROUND(L207,2)+ROUND(L208,2)+ROUND(L209,2)+ROUND(L210,2)+ROUND(L211,2)+ROUND(L212,2)+ROUND(L213,2)</f>
        <v>42038.509999999995</v>
      </c>
      <c r="M206" s="1626" t="s">
        <v>21</v>
      </c>
      <c r="N206" s="1626" t="s">
        <v>21</v>
      </c>
      <c r="O206" s="1626" t="s">
        <v>21</v>
      </c>
      <c r="P206" s="1626" t="s">
        <v>21</v>
      </c>
      <c r="Q206" s="1626" t="s">
        <v>21</v>
      </c>
      <c r="R206" s="1626" t="s">
        <v>21</v>
      </c>
      <c r="S206" s="1626" t="s">
        <v>21</v>
      </c>
    </row>
    <row r="207" ht="45.0" customHeight="true">
      <c r="A207" s="1628" t="s">
        <v>23</v>
      </c>
      <c r="B207" s="1628" t="s">
        <v>564</v>
      </c>
      <c r="C207" s="1628" t="s">
        <v>64</v>
      </c>
      <c r="D207" s="1628" t="s">
        <v>565</v>
      </c>
      <c r="E207" s="1628" t="s">
        <v>566</v>
      </c>
      <c r="F207" s="1629" t="n">
        <f>R207</f>
        <v>0.96</v>
      </c>
      <c r="G207" s="1628" t="s">
        <v>79</v>
      </c>
      <c r="H207" s="1630" t="n">
        <v>704.72</v>
      </c>
      <c r="I207" s="1631" t="n">
        <v>704.72</v>
      </c>
      <c r="J207" s="1632" t="n">
        <v>0.24</v>
      </c>
      <c r="K207" s="1633" t="n">
        <f>ROUND(I207,2)+(ROUND(I207,2)*J207)</f>
        <v>873.8528</v>
      </c>
      <c r="L207" s="1634" t="n">
        <f>ROUND(S207,2)</f>
        <v>838.9</v>
      </c>
      <c r="M207" s="1628" t="s">
        <v>21</v>
      </c>
      <c r="N207" s="1628" t="s">
        <v>567</v>
      </c>
      <c r="O207" s="1628" t="s">
        <v>563</v>
      </c>
      <c r="P207" s="1628" t="s">
        <v>30</v>
      </c>
      <c r="Q207" s="1628" t="s">
        <v>31</v>
      </c>
      <c r="R207" s="1635" t="n">
        <v>0.96</v>
      </c>
      <c r="S207" s="1636" t="n">
        <f>ROUND(K207,2)*R207</f>
        <v>838.896</v>
      </c>
    </row>
    <row r="208" ht="45.0" customHeight="true">
      <c r="A208" s="1637" t="s">
        <v>23</v>
      </c>
      <c r="B208" s="1637" t="s">
        <v>568</v>
      </c>
      <c r="C208" s="1637" t="s">
        <v>64</v>
      </c>
      <c r="D208" s="1637" t="s">
        <v>569</v>
      </c>
      <c r="E208" s="1637" t="s">
        <v>570</v>
      </c>
      <c r="F208" s="1638" t="n">
        <f>R208</f>
        <v>9.0</v>
      </c>
      <c r="G208" s="1637" t="s">
        <v>79</v>
      </c>
      <c r="H208" s="1639" t="n">
        <v>374.15</v>
      </c>
      <c r="I208" s="1640" t="n">
        <v>374.15</v>
      </c>
      <c r="J208" s="1641" t="n">
        <v>0.24</v>
      </c>
      <c r="K208" s="1642" t="n">
        <f>ROUND(I208,2)+(ROUND(I208,2)*J208)</f>
        <v>463.94599999999997</v>
      </c>
      <c r="L208" s="1643" t="n">
        <f>ROUND(S208,2)</f>
        <v>4175.55</v>
      </c>
      <c r="M208" s="1637" t="s">
        <v>21</v>
      </c>
      <c r="N208" s="1637" t="s">
        <v>567</v>
      </c>
      <c r="O208" s="1637" t="s">
        <v>563</v>
      </c>
      <c r="P208" s="1637" t="s">
        <v>30</v>
      </c>
      <c r="Q208" s="1637" t="s">
        <v>31</v>
      </c>
      <c r="R208" s="1644" t="n">
        <v>9.0</v>
      </c>
      <c r="S208" s="1645" t="n">
        <f>ROUND(K208,2)*R208</f>
        <v>4175.55</v>
      </c>
    </row>
    <row r="209" ht="45.0" customHeight="true">
      <c r="A209" s="1646" t="s">
        <v>23</v>
      </c>
      <c r="B209" s="1646" t="s">
        <v>571</v>
      </c>
      <c r="C209" s="1646" t="s">
        <v>64</v>
      </c>
      <c r="D209" s="1646" t="s">
        <v>572</v>
      </c>
      <c r="E209" s="1646" t="s">
        <v>573</v>
      </c>
      <c r="F209" s="1647" t="n">
        <f>R209</f>
        <v>1.0</v>
      </c>
      <c r="G209" s="1646" t="s">
        <v>27</v>
      </c>
      <c r="H209" s="1648" t="n">
        <v>896.18</v>
      </c>
      <c r="I209" s="1649" t="n">
        <v>896.18</v>
      </c>
      <c r="J209" s="1650" t="n">
        <v>0.24</v>
      </c>
      <c r="K209" s="1651" t="n">
        <f>ROUND(I209,2)+(ROUND(I209,2)*J209)</f>
        <v>1111.2631999999999</v>
      </c>
      <c r="L209" s="1652" t="n">
        <f>ROUND(S209,2)</f>
        <v>1111.26</v>
      </c>
      <c r="M209" s="1646" t="s">
        <v>21</v>
      </c>
      <c r="N209" s="1646" t="s">
        <v>567</v>
      </c>
      <c r="O209" s="1646" t="s">
        <v>563</v>
      </c>
      <c r="P209" s="1646" t="s">
        <v>30</v>
      </c>
      <c r="Q209" s="1646" t="s">
        <v>31</v>
      </c>
      <c r="R209" s="1653" t="n">
        <v>1.0</v>
      </c>
      <c r="S209" s="1654" t="n">
        <f>ROUND(K209,2)*R209</f>
        <v>1111.26</v>
      </c>
    </row>
    <row r="210" ht="45.0" customHeight="true">
      <c r="A210" s="1655" t="s">
        <v>23</v>
      </c>
      <c r="B210" s="1655" t="s">
        <v>574</v>
      </c>
      <c r="C210" s="1655" t="s">
        <v>64</v>
      </c>
      <c r="D210" s="1655" t="s">
        <v>575</v>
      </c>
      <c r="E210" s="1655" t="s">
        <v>576</v>
      </c>
      <c r="F210" s="1656" t="n">
        <f>R210</f>
        <v>9.0</v>
      </c>
      <c r="G210" s="1655" t="s">
        <v>27</v>
      </c>
      <c r="H210" s="1657" t="n">
        <v>1079.89</v>
      </c>
      <c r="I210" s="1658" t="n">
        <v>1079.89</v>
      </c>
      <c r="J210" s="1659" t="n">
        <v>0.24</v>
      </c>
      <c r="K210" s="1660" t="n">
        <f>ROUND(I210,2)+(ROUND(I210,2)*J210)</f>
        <v>1339.0636000000002</v>
      </c>
      <c r="L210" s="1661" t="n">
        <f>ROUND(S210,2)</f>
        <v>12051.54</v>
      </c>
      <c r="M210" s="1655" t="s">
        <v>21</v>
      </c>
      <c r="N210" s="1655" t="s">
        <v>567</v>
      </c>
      <c r="O210" s="1655" t="s">
        <v>563</v>
      </c>
      <c r="P210" s="1655" t="s">
        <v>30</v>
      </c>
      <c r="Q210" s="1655" t="s">
        <v>31</v>
      </c>
      <c r="R210" s="1662" t="n">
        <v>9.0</v>
      </c>
      <c r="S210" s="1663" t="n">
        <f>ROUND(K210,2)*R210</f>
        <v>12051.539999999999</v>
      </c>
    </row>
    <row r="211" ht="45.0" customHeight="true">
      <c r="A211" s="1664" t="s">
        <v>23</v>
      </c>
      <c r="B211" s="1664" t="s">
        <v>577</v>
      </c>
      <c r="C211" s="1664" t="s">
        <v>64</v>
      </c>
      <c r="D211" s="1664" t="s">
        <v>578</v>
      </c>
      <c r="E211" s="1664" t="s">
        <v>579</v>
      </c>
      <c r="F211" s="1665" t="n">
        <f>R211</f>
        <v>2.0</v>
      </c>
      <c r="G211" s="1664" t="s">
        <v>27</v>
      </c>
      <c r="H211" s="1666" t="n">
        <v>1136.88</v>
      </c>
      <c r="I211" s="1667" t="n">
        <v>1136.88</v>
      </c>
      <c r="J211" s="1668" t="n">
        <v>0.24</v>
      </c>
      <c r="K211" s="1669" t="n">
        <f>ROUND(I211,2)+(ROUND(I211,2)*J211)</f>
        <v>1409.7312000000002</v>
      </c>
      <c r="L211" s="1670" t="n">
        <f>ROUND(S211,2)</f>
        <v>2819.46</v>
      </c>
      <c r="M211" s="1664" t="s">
        <v>21</v>
      </c>
      <c r="N211" s="1664" t="s">
        <v>567</v>
      </c>
      <c r="O211" s="1664" t="s">
        <v>563</v>
      </c>
      <c r="P211" s="1664" t="s">
        <v>30</v>
      </c>
      <c r="Q211" s="1664" t="s">
        <v>31</v>
      </c>
      <c r="R211" s="1671" t="n">
        <v>2.0</v>
      </c>
      <c r="S211" s="1672" t="n">
        <f>ROUND(K211,2)*R211</f>
        <v>2819.46</v>
      </c>
    </row>
    <row r="212" ht="45.0" customHeight="true">
      <c r="A212" s="1673" t="s">
        <v>23</v>
      </c>
      <c r="B212" s="1673" t="s">
        <v>580</v>
      </c>
      <c r="C212" s="1673" t="s">
        <v>64</v>
      </c>
      <c r="D212" s="1673" t="s">
        <v>581</v>
      </c>
      <c r="E212" s="1673" t="s">
        <v>582</v>
      </c>
      <c r="F212" s="1674" t="n">
        <f>R212</f>
        <v>13.89</v>
      </c>
      <c r="G212" s="1673" t="s">
        <v>79</v>
      </c>
      <c r="H212" s="1675" t="n">
        <v>701.25</v>
      </c>
      <c r="I212" s="1676" t="n">
        <v>701.25</v>
      </c>
      <c r="J212" s="1677" t="n">
        <v>0.24</v>
      </c>
      <c r="K212" s="1678" t="n">
        <f>ROUND(I212,2)+(ROUND(I212,2)*J212)</f>
        <v>869.55</v>
      </c>
      <c r="L212" s="1679" t="n">
        <f>ROUND(S212,2)</f>
        <v>12078.05</v>
      </c>
      <c r="M212" s="1673" t="s">
        <v>21</v>
      </c>
      <c r="N212" s="1673" t="s">
        <v>567</v>
      </c>
      <c r="O212" s="1673" t="s">
        <v>563</v>
      </c>
      <c r="P212" s="1673" t="s">
        <v>30</v>
      </c>
      <c r="Q212" s="1673" t="s">
        <v>31</v>
      </c>
      <c r="R212" s="1680" t="n">
        <v>13.89</v>
      </c>
      <c r="S212" s="1681" t="n">
        <f>ROUND(K212,2)*R212</f>
        <v>12078.0495</v>
      </c>
    </row>
    <row r="213" ht="45.0" customHeight="true">
      <c r="A213" s="1682" t="s">
        <v>23</v>
      </c>
      <c r="B213" s="1682" t="s">
        <v>583</v>
      </c>
      <c r="C213" s="1682" t="s">
        <v>64</v>
      </c>
      <c r="D213" s="1682" t="s">
        <v>584</v>
      </c>
      <c r="E213" s="1682" t="s">
        <v>585</v>
      </c>
      <c r="F213" s="1683" t="n">
        <f>R213</f>
        <v>14.68</v>
      </c>
      <c r="G213" s="1682" t="s">
        <v>79</v>
      </c>
      <c r="H213" s="1684" t="n">
        <v>492.43</v>
      </c>
      <c r="I213" s="1685" t="n">
        <v>492.43</v>
      </c>
      <c r="J213" s="1686" t="n">
        <v>0.24</v>
      </c>
      <c r="K213" s="1687" t="n">
        <f>ROUND(I213,2)+(ROUND(I213,2)*J213)</f>
        <v>610.6132</v>
      </c>
      <c r="L213" s="1688" t="n">
        <f>ROUND(S213,2)</f>
        <v>8963.75</v>
      </c>
      <c r="M213" s="1682" t="s">
        <v>21</v>
      </c>
      <c r="N213" s="1682" t="s">
        <v>567</v>
      </c>
      <c r="O213" s="1682" t="s">
        <v>563</v>
      </c>
      <c r="P213" s="1682" t="s">
        <v>30</v>
      </c>
      <c r="Q213" s="1682" t="s">
        <v>31</v>
      </c>
      <c r="R213" s="1689" t="n">
        <v>14.68</v>
      </c>
      <c r="S213" s="1690" t="n">
        <f>ROUND(K213,2)*R213</f>
        <v>8963.7548</v>
      </c>
    </row>
    <row r="214" ht="45.0" customHeight="true">
      <c r="A214" s="1692" t="s">
        <v>19</v>
      </c>
      <c r="B214" s="1692" t="s">
        <v>50</v>
      </c>
      <c r="C214" s="1692" t="s">
        <v>21</v>
      </c>
      <c r="D214" s="1692" t="s">
        <v>21</v>
      </c>
      <c r="E214" s="1692" t="s">
        <v>586</v>
      </c>
      <c r="F214" s="1692" t="s">
        <v>21</v>
      </c>
      <c r="G214" s="1692" t="s">
        <v>21</v>
      </c>
      <c r="H214" s="1692" t="s">
        <v>21</v>
      </c>
      <c r="I214" s="1692" t="s">
        <v>21</v>
      </c>
      <c r="J214" s="1692" t="s">
        <v>21</v>
      </c>
      <c r="K214" s="1692" t="s">
        <v>21</v>
      </c>
      <c r="L214" s="1693" t="n">
        <f>ROUND(L215,2)+ROUND(L217,2)+ROUND(L218,2)+ROUND(L219,2)+ROUND(L220,2)</f>
        <v>101510.39000000001</v>
      </c>
      <c r="M214" s="1692" t="s">
        <v>21</v>
      </c>
      <c r="N214" s="1692" t="s">
        <v>21</v>
      </c>
      <c r="O214" s="1692" t="s">
        <v>21</v>
      </c>
      <c r="P214" s="1692" t="s">
        <v>21</v>
      </c>
      <c r="Q214" s="1692" t="s">
        <v>21</v>
      </c>
      <c r="R214" s="1692" t="s">
        <v>21</v>
      </c>
      <c r="S214" s="1692" t="s">
        <v>21</v>
      </c>
    </row>
    <row r="215" ht="45.0" customHeight="true">
      <c r="A215" s="1694" t="s">
        <v>23</v>
      </c>
      <c r="B215" s="1694" t="s">
        <v>587</v>
      </c>
      <c r="C215" s="1694" t="s">
        <v>64</v>
      </c>
      <c r="D215" s="1694" t="s">
        <v>588</v>
      </c>
      <c r="E215" s="1694" t="s">
        <v>589</v>
      </c>
      <c r="F215" s="1695" t="n">
        <f>R215+R216</f>
        <v>508.68</v>
      </c>
      <c r="G215" s="1694" t="s">
        <v>79</v>
      </c>
      <c r="H215" s="1696" t="n">
        <v>3.25</v>
      </c>
      <c r="I215" s="1697" t="n">
        <v>3.25</v>
      </c>
      <c r="J215" s="1698" t="n">
        <v>0.24</v>
      </c>
      <c r="K215" s="1699" t="n">
        <f>ROUND(I215,2)+(ROUND(I215,2)*J215)</f>
        <v>4.03</v>
      </c>
      <c r="L215" s="1700" t="n">
        <f>ROUND(S215,2)+ROUND(S216,2)</f>
        <v>2049.98</v>
      </c>
      <c r="M215" s="1694" t="s">
        <v>21</v>
      </c>
      <c r="N215" s="1694" t="s">
        <v>590</v>
      </c>
      <c r="O215" s="1694" t="s">
        <v>591</v>
      </c>
      <c r="P215" s="1694" t="s">
        <v>30</v>
      </c>
      <c r="Q215" s="1694" t="s">
        <v>31</v>
      </c>
      <c r="R215" s="1701" t="n">
        <v>295.49</v>
      </c>
      <c r="S215" s="1702" t="n">
        <f>ROUND(K215,2)*R215</f>
        <v>1190.8247000000001</v>
      </c>
    </row>
    <row r="216" ht="45.0" customHeight="true">
      <c r="P216" s="1694" t="s">
        <v>32</v>
      </c>
      <c r="Q216" s="1694" t="s">
        <v>33</v>
      </c>
      <c r="R216" s="1703" t="n">
        <v>213.19</v>
      </c>
      <c r="S216" s="1704" t="n">
        <f>ROUND(K215,2)*R216</f>
        <v>859.1557</v>
      </c>
    </row>
    <row r="217" ht="45.0" customHeight="true">
      <c r="A217" s="1705" t="s">
        <v>23</v>
      </c>
      <c r="B217" s="1705" t="s">
        <v>592</v>
      </c>
      <c r="C217" s="1705" t="s">
        <v>64</v>
      </c>
      <c r="D217" s="1705" t="s">
        <v>593</v>
      </c>
      <c r="E217" s="1705" t="s">
        <v>594</v>
      </c>
      <c r="F217" s="1706" t="n">
        <f>R217</f>
        <v>295.49</v>
      </c>
      <c r="G217" s="1705" t="s">
        <v>79</v>
      </c>
      <c r="H217" s="1707" t="n">
        <v>66.3</v>
      </c>
      <c r="I217" s="1708" t="n">
        <v>66.3</v>
      </c>
      <c r="J217" s="1709" t="n">
        <v>0.24</v>
      </c>
      <c r="K217" s="1710" t="n">
        <f>ROUND(I217,2)+(ROUND(I217,2)*J217)</f>
        <v>82.21199999999999</v>
      </c>
      <c r="L217" s="1711" t="n">
        <f>ROUND(S217,2)</f>
        <v>24292.23</v>
      </c>
      <c r="M217" s="1705" t="s">
        <v>21</v>
      </c>
      <c r="N217" s="1705" t="s">
        <v>595</v>
      </c>
      <c r="O217" s="1705" t="s">
        <v>596</v>
      </c>
      <c r="P217" s="1705" t="s">
        <v>30</v>
      </c>
      <c r="Q217" s="1705" t="s">
        <v>31</v>
      </c>
      <c r="R217" s="1712" t="n">
        <v>295.49</v>
      </c>
      <c r="S217" s="1713" t="n">
        <f>ROUND(K217,2)*R217</f>
        <v>24292.2329</v>
      </c>
    </row>
    <row r="218" ht="45.0" customHeight="true">
      <c r="A218" s="1714" t="s">
        <v>23</v>
      </c>
      <c r="B218" s="1714" t="s">
        <v>597</v>
      </c>
      <c r="C218" s="1714" t="s">
        <v>64</v>
      </c>
      <c r="D218" s="1714" t="s">
        <v>598</v>
      </c>
      <c r="E218" s="1714" t="s">
        <v>599</v>
      </c>
      <c r="F218" s="1715" t="n">
        <f>R218</f>
        <v>295.49</v>
      </c>
      <c r="G218" s="1714" t="s">
        <v>79</v>
      </c>
      <c r="H218" s="1716" t="n">
        <v>104.14</v>
      </c>
      <c r="I218" s="1717" t="n">
        <v>104.14</v>
      </c>
      <c r="J218" s="1718" t="n">
        <v>0.24</v>
      </c>
      <c r="K218" s="1719" t="n">
        <f>ROUND(I218,2)+(ROUND(I218,2)*J218)</f>
        <v>129.1336</v>
      </c>
      <c r="L218" s="1720" t="n">
        <f>ROUND(S218,2)</f>
        <v>38156.62</v>
      </c>
      <c r="M218" s="1714" t="s">
        <v>21</v>
      </c>
      <c r="N218" s="1714" t="s">
        <v>595</v>
      </c>
      <c r="O218" s="1714" t="s">
        <v>596</v>
      </c>
      <c r="P218" s="1714" t="s">
        <v>30</v>
      </c>
      <c r="Q218" s="1714" t="s">
        <v>31</v>
      </c>
      <c r="R218" s="1721" t="n">
        <v>295.49</v>
      </c>
      <c r="S218" s="1722" t="n">
        <f>ROUND(K218,2)*R218</f>
        <v>38156.6237</v>
      </c>
    </row>
    <row r="219" ht="45.0" customHeight="true">
      <c r="A219" s="1723" t="s">
        <v>23</v>
      </c>
      <c r="B219" s="1723" t="s">
        <v>600</v>
      </c>
      <c r="C219" s="1723" t="s">
        <v>64</v>
      </c>
      <c r="D219" s="1723" t="s">
        <v>601</v>
      </c>
      <c r="E219" s="1723" t="s">
        <v>602</v>
      </c>
      <c r="F219" s="1724" t="n">
        <f>R219</f>
        <v>252.27</v>
      </c>
      <c r="G219" s="1723" t="s">
        <v>67</v>
      </c>
      <c r="H219" s="1725" t="n">
        <v>23.18</v>
      </c>
      <c r="I219" s="1726" t="n">
        <v>23.18</v>
      </c>
      <c r="J219" s="1727" t="n">
        <v>0.24</v>
      </c>
      <c r="K219" s="1728" t="n">
        <f>ROUND(I219,2)+(ROUND(I219,2)*J219)</f>
        <v>28.7432</v>
      </c>
      <c r="L219" s="1729" t="n">
        <f>ROUND(S219,2)</f>
        <v>7250.24</v>
      </c>
      <c r="M219" s="1723" t="s">
        <v>21</v>
      </c>
      <c r="N219" s="1723" t="s">
        <v>595</v>
      </c>
      <c r="O219" s="1723" t="s">
        <v>596</v>
      </c>
      <c r="P219" s="1723" t="s">
        <v>30</v>
      </c>
      <c r="Q219" s="1723" t="s">
        <v>31</v>
      </c>
      <c r="R219" s="1730" t="n">
        <v>252.27</v>
      </c>
      <c r="S219" s="1731" t="n">
        <f>ROUND(K219,2)*R219</f>
        <v>7250.2398</v>
      </c>
    </row>
    <row r="220" ht="45.0" customHeight="true">
      <c r="A220" s="1732" t="s">
        <v>23</v>
      </c>
      <c r="B220" s="1732" t="s">
        <v>603</v>
      </c>
      <c r="C220" s="1732" t="s">
        <v>64</v>
      </c>
      <c r="D220" s="1732" t="s">
        <v>604</v>
      </c>
      <c r="E220" s="1732" t="s">
        <v>605</v>
      </c>
      <c r="F220" s="1733" t="n">
        <f>R220</f>
        <v>213.19</v>
      </c>
      <c r="G220" s="1732" t="s">
        <v>79</v>
      </c>
      <c r="H220" s="1734" t="n">
        <v>112.58</v>
      </c>
      <c r="I220" s="1735" t="n">
        <v>112.58</v>
      </c>
      <c r="J220" s="1736" t="n">
        <v>0.24</v>
      </c>
      <c r="K220" s="1737" t="n">
        <f>ROUND(I220,2)+(ROUND(I220,2)*J220)</f>
        <v>139.5992</v>
      </c>
      <c r="L220" s="1738" t="n">
        <f>ROUND(S220,2)</f>
        <v>29761.32</v>
      </c>
      <c r="M220" s="1732" t="s">
        <v>21</v>
      </c>
      <c r="N220" s="1732" t="s">
        <v>606</v>
      </c>
      <c r="O220" s="1732" t="s">
        <v>607</v>
      </c>
      <c r="P220" s="1732" t="s">
        <v>32</v>
      </c>
      <c r="Q220" s="1732" t="s">
        <v>33</v>
      </c>
      <c r="R220" s="1739" t="n">
        <v>213.19</v>
      </c>
      <c r="S220" s="1740" t="n">
        <f>ROUND(K220,2)*R220</f>
        <v>29761.323999999997</v>
      </c>
    </row>
    <row r="221" ht="45.0" customHeight="true">
      <c r="A221" s="1742" t="s">
        <v>19</v>
      </c>
      <c r="B221" s="1742" t="s">
        <v>229</v>
      </c>
      <c r="C221" s="1742" t="s">
        <v>21</v>
      </c>
      <c r="D221" s="1742" t="s">
        <v>21</v>
      </c>
      <c r="E221" s="1742" t="s">
        <v>608</v>
      </c>
      <c r="F221" s="1742" t="s">
        <v>21</v>
      </c>
      <c r="G221" s="1742" t="s">
        <v>21</v>
      </c>
      <c r="H221" s="1742" t="s">
        <v>21</v>
      </c>
      <c r="I221" s="1742" t="s">
        <v>21</v>
      </c>
      <c r="J221" s="1742" t="s">
        <v>21</v>
      </c>
      <c r="K221" s="1742" t="s">
        <v>21</v>
      </c>
      <c r="L221" s="1743" t="n">
        <f>ROUND(L222,2)+ROUND(L223,2)+ROUND(L224,2)+ROUND(L225,2)+ROUND(L226,2)+ROUND(L227,2)+ROUND(L228,2)</f>
        <v>70281.85</v>
      </c>
      <c r="M221" s="1742" t="s">
        <v>21</v>
      </c>
      <c r="N221" s="1742" t="s">
        <v>21</v>
      </c>
      <c r="O221" s="1742" t="s">
        <v>21</v>
      </c>
      <c r="P221" s="1742" t="s">
        <v>21</v>
      </c>
      <c r="Q221" s="1742" t="s">
        <v>21</v>
      </c>
      <c r="R221" s="1742" t="s">
        <v>21</v>
      </c>
      <c r="S221" s="1742" t="s">
        <v>21</v>
      </c>
    </row>
    <row r="222" ht="45.0" customHeight="true">
      <c r="A222" s="1744" t="s">
        <v>23</v>
      </c>
      <c r="B222" s="1744" t="s">
        <v>609</v>
      </c>
      <c r="C222" s="1744" t="s">
        <v>64</v>
      </c>
      <c r="D222" s="1744" t="s">
        <v>610</v>
      </c>
      <c r="E222" s="1744" t="s">
        <v>611</v>
      </c>
      <c r="F222" s="1745" t="n">
        <f>R222</f>
        <v>430.21</v>
      </c>
      <c r="G222" s="1744" t="s">
        <v>79</v>
      </c>
      <c r="H222" s="1746" t="n">
        <v>4.6</v>
      </c>
      <c r="I222" s="1747" t="n">
        <v>4.6</v>
      </c>
      <c r="J222" s="1748" t="n">
        <v>0.24</v>
      </c>
      <c r="K222" s="1749" t="n">
        <f>ROUND(I222,2)+(ROUND(I222,2)*J222)</f>
        <v>5.704</v>
      </c>
      <c r="L222" s="1750" t="n">
        <f>ROUND(S222,2)</f>
        <v>2452.2</v>
      </c>
      <c r="M222" s="1744" t="s">
        <v>21</v>
      </c>
      <c r="N222" s="1744" t="s">
        <v>612</v>
      </c>
      <c r="O222" s="1744" t="s">
        <v>613</v>
      </c>
      <c r="P222" s="1744" t="s">
        <v>44</v>
      </c>
      <c r="Q222" s="1744" t="s">
        <v>45</v>
      </c>
      <c r="R222" s="1751" t="n">
        <v>430.21</v>
      </c>
      <c r="S222" s="1752" t="n">
        <f>ROUND(K222,2)*R222</f>
        <v>2452.197</v>
      </c>
    </row>
    <row r="223" ht="45.0" customHeight="true">
      <c r="A223" s="1753" t="s">
        <v>23</v>
      </c>
      <c r="B223" s="1753" t="s">
        <v>614</v>
      </c>
      <c r="C223" s="1753" t="s">
        <v>64</v>
      </c>
      <c r="D223" s="1753" t="s">
        <v>615</v>
      </c>
      <c r="E223" s="1753" t="s">
        <v>616</v>
      </c>
      <c r="F223" s="1754" t="n">
        <f>R223</f>
        <v>430.21</v>
      </c>
      <c r="G223" s="1753" t="s">
        <v>79</v>
      </c>
      <c r="H223" s="1755" t="n">
        <v>23.18</v>
      </c>
      <c r="I223" s="1756" t="n">
        <v>23.18</v>
      </c>
      <c r="J223" s="1757" t="n">
        <v>0.24</v>
      </c>
      <c r="K223" s="1758" t="n">
        <f>ROUND(I223,2)+(ROUND(I223,2)*J223)</f>
        <v>28.7432</v>
      </c>
      <c r="L223" s="1759" t="n">
        <f>ROUND(S223,2)</f>
        <v>12364.24</v>
      </c>
      <c r="M223" s="1753" t="s">
        <v>21</v>
      </c>
      <c r="N223" s="1753" t="s">
        <v>617</v>
      </c>
      <c r="O223" s="1753" t="s">
        <v>618</v>
      </c>
      <c r="P223" s="1753" t="s">
        <v>44</v>
      </c>
      <c r="Q223" s="1753" t="s">
        <v>45</v>
      </c>
      <c r="R223" s="1760" t="n">
        <v>430.21</v>
      </c>
      <c r="S223" s="1761" t="n">
        <f>ROUND(K223,2)*R223</f>
        <v>12364.2354</v>
      </c>
    </row>
    <row r="224" ht="45.0" customHeight="true">
      <c r="A224" s="1762" t="s">
        <v>23</v>
      </c>
      <c r="B224" s="1762" t="s">
        <v>619</v>
      </c>
      <c r="C224" s="1762" t="s">
        <v>64</v>
      </c>
      <c r="D224" s="1762" t="s">
        <v>620</v>
      </c>
      <c r="E224" s="1762" t="s">
        <v>621</v>
      </c>
      <c r="F224" s="1763" t="n">
        <f>R224</f>
        <v>278.72</v>
      </c>
      <c r="G224" s="1762" t="s">
        <v>79</v>
      </c>
      <c r="H224" s="1764" t="n">
        <v>6.94</v>
      </c>
      <c r="I224" s="1765" t="n">
        <v>6.94</v>
      </c>
      <c r="J224" s="1766" t="n">
        <v>0.24</v>
      </c>
      <c r="K224" s="1767" t="n">
        <f>ROUND(I224,2)+(ROUND(I224,2)*J224)</f>
        <v>8.6056</v>
      </c>
      <c r="L224" s="1768" t="n">
        <f>ROUND(S224,2)</f>
        <v>2399.78</v>
      </c>
      <c r="M224" s="1762" t="s">
        <v>21</v>
      </c>
      <c r="N224" s="1762" t="s">
        <v>612</v>
      </c>
      <c r="O224" s="1762" t="s">
        <v>613</v>
      </c>
      <c r="P224" s="1762" t="s">
        <v>46</v>
      </c>
      <c r="Q224" s="1762" t="s">
        <v>47</v>
      </c>
      <c r="R224" s="1769" t="n">
        <v>278.72</v>
      </c>
      <c r="S224" s="1770" t="n">
        <f>ROUND(K224,2)*R224</f>
        <v>2399.7792</v>
      </c>
    </row>
    <row r="225" ht="45.0" customHeight="true">
      <c r="A225" s="1771" t="s">
        <v>23</v>
      </c>
      <c r="B225" s="1771" t="s">
        <v>622</v>
      </c>
      <c r="C225" s="1771" t="s">
        <v>64</v>
      </c>
      <c r="D225" s="1771" t="s">
        <v>623</v>
      </c>
      <c r="E225" s="1771" t="s">
        <v>624</v>
      </c>
      <c r="F225" s="1772" t="n">
        <f>R225</f>
        <v>278.72</v>
      </c>
      <c r="G225" s="1771" t="s">
        <v>79</v>
      </c>
      <c r="H225" s="1773" t="n">
        <v>39.17</v>
      </c>
      <c r="I225" s="1774" t="n">
        <v>39.17</v>
      </c>
      <c r="J225" s="1775" t="n">
        <v>0.24</v>
      </c>
      <c r="K225" s="1776" t="n">
        <f>ROUND(I225,2)+(ROUND(I225,2)*J225)</f>
        <v>48.570800000000006</v>
      </c>
      <c r="L225" s="1777" t="n">
        <f>ROUND(S225,2)</f>
        <v>13537.43</v>
      </c>
      <c r="M225" s="1771" t="s">
        <v>21</v>
      </c>
      <c r="N225" s="1771" t="s">
        <v>617</v>
      </c>
      <c r="O225" s="1771" t="s">
        <v>618</v>
      </c>
      <c r="P225" s="1771" t="s">
        <v>46</v>
      </c>
      <c r="Q225" s="1771" t="s">
        <v>47</v>
      </c>
      <c r="R225" s="1778" t="n">
        <v>278.72</v>
      </c>
      <c r="S225" s="1779" t="n">
        <f>ROUND(K225,2)*R225</f>
        <v>13537.430400000001</v>
      </c>
    </row>
    <row r="226" ht="45.0" customHeight="true">
      <c r="A226" s="1780" t="s">
        <v>23</v>
      </c>
      <c r="B226" s="1780" t="s">
        <v>625</v>
      </c>
      <c r="C226" s="1780" t="s">
        <v>64</v>
      </c>
      <c r="D226" s="1780" t="s">
        <v>610</v>
      </c>
      <c r="E226" s="1780" t="s">
        <v>611</v>
      </c>
      <c r="F226" s="1781" t="n">
        <f>R226</f>
        <v>313.99</v>
      </c>
      <c r="G226" s="1780" t="s">
        <v>79</v>
      </c>
      <c r="H226" s="1782" t="n">
        <v>4.6</v>
      </c>
      <c r="I226" s="1783" t="n">
        <v>4.6</v>
      </c>
      <c r="J226" s="1784" t="n">
        <v>0.24</v>
      </c>
      <c r="K226" s="1785" t="n">
        <f>ROUND(I226,2)+(ROUND(I226,2)*J226)</f>
        <v>5.704</v>
      </c>
      <c r="L226" s="1786" t="n">
        <f>ROUND(S226,2)</f>
        <v>1789.74</v>
      </c>
      <c r="M226" s="1780" t="s">
        <v>21</v>
      </c>
      <c r="N226" s="1780" t="s">
        <v>612</v>
      </c>
      <c r="O226" s="1780" t="s">
        <v>613</v>
      </c>
      <c r="P226" s="1780" t="s">
        <v>44</v>
      </c>
      <c r="Q226" s="1780" t="s">
        <v>45</v>
      </c>
      <c r="R226" s="1787" t="n">
        <v>313.99</v>
      </c>
      <c r="S226" s="1788" t="n">
        <f>ROUND(K226,2)*R226</f>
        <v>1789.7430000000002</v>
      </c>
    </row>
    <row r="227" ht="45.0" customHeight="true">
      <c r="A227" s="1789" t="s">
        <v>23</v>
      </c>
      <c r="B227" s="1789" t="s">
        <v>626</v>
      </c>
      <c r="C227" s="1789" t="s">
        <v>64</v>
      </c>
      <c r="D227" s="1789" t="s">
        <v>615</v>
      </c>
      <c r="E227" s="1789" t="s">
        <v>616</v>
      </c>
      <c r="F227" s="1790" t="n">
        <f>R227</f>
        <v>313.99</v>
      </c>
      <c r="G227" s="1789" t="s">
        <v>79</v>
      </c>
      <c r="H227" s="1791" t="n">
        <v>23.18</v>
      </c>
      <c r="I227" s="1792" t="n">
        <v>23.18</v>
      </c>
      <c r="J227" s="1793" t="n">
        <v>0.24</v>
      </c>
      <c r="K227" s="1794" t="n">
        <f>ROUND(I227,2)+(ROUND(I227,2)*J227)</f>
        <v>28.7432</v>
      </c>
      <c r="L227" s="1795" t="n">
        <f>ROUND(S227,2)</f>
        <v>9024.07</v>
      </c>
      <c r="M227" s="1789" t="s">
        <v>21</v>
      </c>
      <c r="N227" s="1789" t="s">
        <v>617</v>
      </c>
      <c r="O227" s="1789" t="s">
        <v>618</v>
      </c>
      <c r="P227" s="1789" t="s">
        <v>44</v>
      </c>
      <c r="Q227" s="1789" t="s">
        <v>45</v>
      </c>
      <c r="R227" s="1796" t="n">
        <v>313.99</v>
      </c>
      <c r="S227" s="1797" t="n">
        <f>ROUND(K227,2)*R227</f>
        <v>9024.0726</v>
      </c>
    </row>
    <row r="228" ht="45.0" customHeight="true">
      <c r="A228" s="1798" t="s">
        <v>23</v>
      </c>
      <c r="B228" s="1798" t="s">
        <v>627</v>
      </c>
      <c r="C228" s="1798" t="s">
        <v>64</v>
      </c>
      <c r="D228" s="1798" t="s">
        <v>628</v>
      </c>
      <c r="E228" s="1798" t="s">
        <v>629</v>
      </c>
      <c r="F228" s="1799" t="n">
        <f>R228</f>
        <v>313.99</v>
      </c>
      <c r="G228" s="1798" t="s">
        <v>79</v>
      </c>
      <c r="H228" s="1800" t="n">
        <v>73.75</v>
      </c>
      <c r="I228" s="1801" t="n">
        <v>73.75</v>
      </c>
      <c r="J228" s="1802" t="n">
        <v>0.24</v>
      </c>
      <c r="K228" s="1803" t="n">
        <f>ROUND(I228,2)+(ROUND(I228,2)*J228)</f>
        <v>91.45</v>
      </c>
      <c r="L228" s="1804" t="n">
        <f>ROUND(S228,2)</f>
        <v>28714.39</v>
      </c>
      <c r="M228" s="1798" t="s">
        <v>21</v>
      </c>
      <c r="N228" s="1798" t="s">
        <v>630</v>
      </c>
      <c r="O228" s="1798" t="s">
        <v>631</v>
      </c>
      <c r="P228" s="1798" t="s">
        <v>44</v>
      </c>
      <c r="Q228" s="1798" t="s">
        <v>45</v>
      </c>
      <c r="R228" s="1805" t="n">
        <v>313.99</v>
      </c>
      <c r="S228" s="1806" t="n">
        <f>ROUND(K228,2)*R228</f>
        <v>28714.3855</v>
      </c>
    </row>
    <row r="229" ht="45.0" customHeight="true">
      <c r="A229" s="1808" t="s">
        <v>19</v>
      </c>
      <c r="B229" s="1808" t="s">
        <v>246</v>
      </c>
      <c r="C229" s="1808" t="s">
        <v>21</v>
      </c>
      <c r="D229" s="1808" t="s">
        <v>21</v>
      </c>
      <c r="E229" s="1808" t="s">
        <v>632</v>
      </c>
      <c r="F229" s="1808" t="s">
        <v>21</v>
      </c>
      <c r="G229" s="1808" t="s">
        <v>21</v>
      </c>
      <c r="H229" s="1808" t="s">
        <v>21</v>
      </c>
      <c r="I229" s="1808" t="s">
        <v>21</v>
      </c>
      <c r="J229" s="1808" t="s">
        <v>21</v>
      </c>
      <c r="K229" s="1808" t="s">
        <v>21</v>
      </c>
      <c r="L229" s="1809" t="n">
        <f>ROUND(L230,2)+ROUND(L231,2)</f>
        <v>26485.230000000003</v>
      </c>
      <c r="M229" s="1808" t="s">
        <v>21</v>
      </c>
      <c r="N229" s="1808" t="s">
        <v>21</v>
      </c>
      <c r="O229" s="1808" t="s">
        <v>21</v>
      </c>
      <c r="P229" s="1808" t="s">
        <v>21</v>
      </c>
      <c r="Q229" s="1808" t="s">
        <v>21</v>
      </c>
      <c r="R229" s="1808" t="s">
        <v>21</v>
      </c>
      <c r="S229" s="1808" t="s">
        <v>21</v>
      </c>
    </row>
    <row r="230" ht="45.0" customHeight="true">
      <c r="A230" s="1810" t="s">
        <v>23</v>
      </c>
      <c r="B230" s="1810" t="s">
        <v>633</v>
      </c>
      <c r="C230" s="1810" t="s">
        <v>64</v>
      </c>
      <c r="D230" s="1810" t="s">
        <v>634</v>
      </c>
      <c r="E230" s="1810" t="s">
        <v>635</v>
      </c>
      <c r="F230" s="1811" t="n">
        <f>R230</f>
        <v>295.49</v>
      </c>
      <c r="G230" s="1810" t="s">
        <v>79</v>
      </c>
      <c r="H230" s="1812" t="n">
        <v>62.78</v>
      </c>
      <c r="I230" s="1813" t="n">
        <v>62.78</v>
      </c>
      <c r="J230" s="1814" t="n">
        <v>0.24</v>
      </c>
      <c r="K230" s="1815" t="n">
        <f>ROUND(I230,2)+(ROUND(I230,2)*J230)</f>
        <v>77.8472</v>
      </c>
      <c r="L230" s="1816" t="n">
        <f>ROUND(S230,2)</f>
        <v>23003.9</v>
      </c>
      <c r="M230" s="1810" t="s">
        <v>21</v>
      </c>
      <c r="N230" s="1810" t="s">
        <v>636</v>
      </c>
      <c r="O230" s="1810" t="s">
        <v>637</v>
      </c>
      <c r="P230" s="1810" t="s">
        <v>30</v>
      </c>
      <c r="Q230" s="1810" t="s">
        <v>31</v>
      </c>
      <c r="R230" s="1817" t="n">
        <v>295.49</v>
      </c>
      <c r="S230" s="1818" t="n">
        <f>ROUND(K230,2)*R230</f>
        <v>23003.8965</v>
      </c>
    </row>
    <row r="231" ht="45.0" customHeight="true">
      <c r="A231" s="1819" t="s">
        <v>23</v>
      </c>
      <c r="B231" s="1819" t="s">
        <v>638</v>
      </c>
      <c r="C231" s="1819" t="s">
        <v>64</v>
      </c>
      <c r="D231" s="1819" t="s">
        <v>639</v>
      </c>
      <c r="E231" s="1819" t="s">
        <v>640</v>
      </c>
      <c r="F231" s="1820" t="n">
        <f>R231</f>
        <v>252.27</v>
      </c>
      <c r="G231" s="1819" t="s">
        <v>67</v>
      </c>
      <c r="H231" s="1821" t="n">
        <v>11.13</v>
      </c>
      <c r="I231" s="1822" t="n">
        <v>11.13</v>
      </c>
      <c r="J231" s="1823" t="n">
        <v>0.24</v>
      </c>
      <c r="K231" s="1824" t="n">
        <f>ROUND(I231,2)+(ROUND(I231,2)*J231)</f>
        <v>13.801200000000001</v>
      </c>
      <c r="L231" s="1825" t="n">
        <f>ROUND(S231,2)</f>
        <v>3481.33</v>
      </c>
      <c r="M231" s="1819" t="s">
        <v>21</v>
      </c>
      <c r="N231" s="1819" t="s">
        <v>636</v>
      </c>
      <c r="O231" s="1819" t="s">
        <v>637</v>
      </c>
      <c r="P231" s="1819" t="s">
        <v>30</v>
      </c>
      <c r="Q231" s="1819" t="s">
        <v>31</v>
      </c>
      <c r="R231" s="1826" t="n">
        <v>252.27</v>
      </c>
      <c r="S231" s="1827" t="n">
        <f>ROUND(K231,2)*R231</f>
        <v>3481.3260000000005</v>
      </c>
    </row>
    <row r="232" ht="45.0" customHeight="true">
      <c r="A232" s="1829" t="s">
        <v>19</v>
      </c>
      <c r="B232" s="1829" t="s">
        <v>276</v>
      </c>
      <c r="C232" s="1829" t="s">
        <v>21</v>
      </c>
      <c r="D232" s="1829" t="s">
        <v>21</v>
      </c>
      <c r="E232" s="1829" t="s">
        <v>641</v>
      </c>
      <c r="F232" s="1829" t="s">
        <v>21</v>
      </c>
      <c r="G232" s="1829" t="s">
        <v>21</v>
      </c>
      <c r="H232" s="1829" t="s">
        <v>21</v>
      </c>
      <c r="I232" s="1829" t="s">
        <v>21</v>
      </c>
      <c r="J232" s="1829" t="s">
        <v>21</v>
      </c>
      <c r="K232" s="1829" t="s">
        <v>21</v>
      </c>
      <c r="L232" s="1830" t="n">
        <f>ROUND(L233,2)+ROUND(L234,2)+ROUND(L235,2)+ROUND(L236,2)+ROUND(L237,2)+ROUND(L238,2)</f>
        <v>34424.69</v>
      </c>
      <c r="M232" s="1829" t="s">
        <v>21</v>
      </c>
      <c r="N232" s="1829" t="s">
        <v>21</v>
      </c>
      <c r="O232" s="1829" t="s">
        <v>21</v>
      </c>
      <c r="P232" s="1829" t="s">
        <v>21</v>
      </c>
      <c r="Q232" s="1829" t="s">
        <v>21</v>
      </c>
      <c r="R232" s="1829" t="s">
        <v>21</v>
      </c>
      <c r="S232" s="1829" t="s">
        <v>21</v>
      </c>
    </row>
    <row r="233" ht="45.0" customHeight="true">
      <c r="A233" s="1831" t="s">
        <v>23</v>
      </c>
      <c r="B233" s="1831" t="s">
        <v>642</v>
      </c>
      <c r="C233" s="1831" t="s">
        <v>64</v>
      </c>
      <c r="D233" s="1831" t="s">
        <v>643</v>
      </c>
      <c r="E233" s="1831" t="s">
        <v>644</v>
      </c>
      <c r="F233" s="1832" t="n">
        <f>R233</f>
        <v>430.21</v>
      </c>
      <c r="G233" s="1831" t="s">
        <v>79</v>
      </c>
      <c r="H233" s="1833" t="n">
        <v>17.26</v>
      </c>
      <c r="I233" s="1834" t="n">
        <v>17.26</v>
      </c>
      <c r="J233" s="1835" t="n">
        <v>0.24</v>
      </c>
      <c r="K233" s="1836" t="n">
        <f>ROUND(I233,2)+(ROUND(I233,2)*J233)</f>
        <v>21.4024</v>
      </c>
      <c r="L233" s="1837" t="n">
        <f>ROUND(S233,2)</f>
        <v>9206.49</v>
      </c>
      <c r="M233" s="1831" t="s">
        <v>21</v>
      </c>
      <c r="N233" s="1831" t="s">
        <v>645</v>
      </c>
      <c r="O233" s="1831" t="s">
        <v>646</v>
      </c>
      <c r="P233" s="1831" t="s">
        <v>48</v>
      </c>
      <c r="Q233" s="1831" t="s">
        <v>49</v>
      </c>
      <c r="R233" s="1838" t="n">
        <v>430.21</v>
      </c>
      <c r="S233" s="1839" t="n">
        <f>ROUND(K233,2)*R233</f>
        <v>9206.493999999999</v>
      </c>
    </row>
    <row r="234" ht="45.0" customHeight="true">
      <c r="A234" s="1840" t="s">
        <v>23</v>
      </c>
      <c r="B234" s="1840" t="s">
        <v>647</v>
      </c>
      <c r="C234" s="1840" t="s">
        <v>64</v>
      </c>
      <c r="D234" s="1840" t="s">
        <v>648</v>
      </c>
      <c r="E234" s="1840" t="s">
        <v>649</v>
      </c>
      <c r="F234" s="1841" t="n">
        <f>R234</f>
        <v>430.21</v>
      </c>
      <c r="G234" s="1840" t="s">
        <v>79</v>
      </c>
      <c r="H234" s="1842" t="n">
        <v>12.8</v>
      </c>
      <c r="I234" s="1843" t="n">
        <v>12.8</v>
      </c>
      <c r="J234" s="1844" t="n">
        <v>0.24</v>
      </c>
      <c r="K234" s="1845" t="n">
        <f>ROUND(I234,2)+(ROUND(I234,2)*J234)</f>
        <v>15.872</v>
      </c>
      <c r="L234" s="1846" t="n">
        <f>ROUND(S234,2)</f>
        <v>6827.43</v>
      </c>
      <c r="M234" s="1840" t="s">
        <v>21</v>
      </c>
      <c r="N234" s="1840" t="s">
        <v>650</v>
      </c>
      <c r="O234" s="1840" t="s">
        <v>651</v>
      </c>
      <c r="P234" s="1840" t="s">
        <v>48</v>
      </c>
      <c r="Q234" s="1840" t="s">
        <v>49</v>
      </c>
      <c r="R234" s="1847" t="n">
        <v>430.21</v>
      </c>
      <c r="S234" s="1848" t="n">
        <f>ROUND(K234,2)*R234</f>
        <v>6827.432699999999</v>
      </c>
    </row>
    <row r="235" ht="45.0" customHeight="true">
      <c r="A235" s="1849" t="s">
        <v>23</v>
      </c>
      <c r="B235" s="1849" t="s">
        <v>652</v>
      </c>
      <c r="C235" s="1849" t="s">
        <v>64</v>
      </c>
      <c r="D235" s="1849" t="s">
        <v>643</v>
      </c>
      <c r="E235" s="1849" t="s">
        <v>644</v>
      </c>
      <c r="F235" s="1850" t="n">
        <f>R235</f>
        <v>278.72</v>
      </c>
      <c r="G235" s="1849" t="s">
        <v>79</v>
      </c>
      <c r="H235" s="1851" t="n">
        <v>17.26</v>
      </c>
      <c r="I235" s="1852" t="n">
        <v>17.26</v>
      </c>
      <c r="J235" s="1853" t="n">
        <v>0.24</v>
      </c>
      <c r="K235" s="1854" t="n">
        <f>ROUND(I235,2)+(ROUND(I235,2)*J235)</f>
        <v>21.4024</v>
      </c>
      <c r="L235" s="1855" t="n">
        <f>ROUND(S235,2)</f>
        <v>5964.61</v>
      </c>
      <c r="M235" s="1849" t="s">
        <v>21</v>
      </c>
      <c r="N235" s="1849" t="s">
        <v>645</v>
      </c>
      <c r="O235" s="1849" t="s">
        <v>646</v>
      </c>
      <c r="P235" s="1849" t="s">
        <v>50</v>
      </c>
      <c r="Q235" s="1849" t="s">
        <v>51</v>
      </c>
      <c r="R235" s="1856" t="n">
        <v>278.72</v>
      </c>
      <c r="S235" s="1857" t="n">
        <f>ROUND(K235,2)*R235</f>
        <v>5964.608</v>
      </c>
    </row>
    <row r="236" ht="45.0" customHeight="true">
      <c r="A236" s="1858" t="s">
        <v>23</v>
      </c>
      <c r="B236" s="1858" t="s">
        <v>653</v>
      </c>
      <c r="C236" s="1858" t="s">
        <v>64</v>
      </c>
      <c r="D236" s="1858" t="s">
        <v>654</v>
      </c>
      <c r="E236" s="1858" t="s">
        <v>655</v>
      </c>
      <c r="F236" s="1859" t="n">
        <f>R236</f>
        <v>278.72</v>
      </c>
      <c r="G236" s="1858" t="s">
        <v>79</v>
      </c>
      <c r="H236" s="1860" t="n">
        <v>3.46</v>
      </c>
      <c r="I236" s="1861" t="n">
        <v>3.46</v>
      </c>
      <c r="J236" s="1862" t="n">
        <v>0.24</v>
      </c>
      <c r="K236" s="1863" t="n">
        <f>ROUND(I236,2)+(ROUND(I236,2)*J236)</f>
        <v>4.2904</v>
      </c>
      <c r="L236" s="1864" t="n">
        <f>ROUND(S236,2)</f>
        <v>1195.71</v>
      </c>
      <c r="M236" s="1858" t="s">
        <v>21</v>
      </c>
      <c r="N236" s="1858" t="s">
        <v>656</v>
      </c>
      <c r="O236" s="1858" t="s">
        <v>657</v>
      </c>
      <c r="P236" s="1858" t="s">
        <v>50</v>
      </c>
      <c r="Q236" s="1858" t="s">
        <v>51</v>
      </c>
      <c r="R236" s="1865" t="n">
        <v>278.72</v>
      </c>
      <c r="S236" s="1866" t="n">
        <f>ROUND(K236,2)*R236</f>
        <v>1195.7088</v>
      </c>
    </row>
    <row r="237" ht="45.0" customHeight="true">
      <c r="A237" s="1867" t="s">
        <v>23</v>
      </c>
      <c r="B237" s="1867" t="s">
        <v>658</v>
      </c>
      <c r="C237" s="1867" t="s">
        <v>64</v>
      </c>
      <c r="D237" s="1867" t="s">
        <v>648</v>
      </c>
      <c r="E237" s="1867" t="s">
        <v>649</v>
      </c>
      <c r="F237" s="1868" t="n">
        <f>R237</f>
        <v>278.72</v>
      </c>
      <c r="G237" s="1867" t="s">
        <v>79</v>
      </c>
      <c r="H237" s="1869" t="n">
        <v>12.8</v>
      </c>
      <c r="I237" s="1870" t="n">
        <v>12.8</v>
      </c>
      <c r="J237" s="1871" t="n">
        <v>0.24</v>
      </c>
      <c r="K237" s="1872" t="n">
        <f>ROUND(I237,2)+(ROUND(I237,2)*J237)</f>
        <v>15.872</v>
      </c>
      <c r="L237" s="1873" t="n">
        <f>ROUND(S237,2)</f>
        <v>4423.29</v>
      </c>
      <c r="M237" s="1867" t="s">
        <v>21</v>
      </c>
      <c r="N237" s="1867" t="s">
        <v>650</v>
      </c>
      <c r="O237" s="1867" t="s">
        <v>651</v>
      </c>
      <c r="P237" s="1867" t="s">
        <v>50</v>
      </c>
      <c r="Q237" s="1867" t="s">
        <v>51</v>
      </c>
      <c r="R237" s="1874" t="n">
        <v>278.72</v>
      </c>
      <c r="S237" s="1875" t="n">
        <f>ROUND(K237,2)*R237</f>
        <v>4423.2864</v>
      </c>
    </row>
    <row r="238" ht="45.0" customHeight="true">
      <c r="A238" s="1876" t="s">
        <v>23</v>
      </c>
      <c r="B238" s="1876" t="s">
        <v>659</v>
      </c>
      <c r="C238" s="1876" t="s">
        <v>64</v>
      </c>
      <c r="D238" s="1876" t="s">
        <v>660</v>
      </c>
      <c r="E238" s="1876" t="s">
        <v>661</v>
      </c>
      <c r="F238" s="1877" t="n">
        <f>R238</f>
        <v>213.19</v>
      </c>
      <c r="G238" s="1876" t="s">
        <v>79</v>
      </c>
      <c r="H238" s="1878" t="n">
        <v>25.75</v>
      </c>
      <c r="I238" s="1879" t="n">
        <v>25.75</v>
      </c>
      <c r="J238" s="1880" t="n">
        <v>0.24</v>
      </c>
      <c r="K238" s="1881" t="n">
        <f>ROUND(I238,2)+(ROUND(I238,2)*J238)</f>
        <v>31.93</v>
      </c>
      <c r="L238" s="1882" t="n">
        <f>ROUND(S238,2)</f>
        <v>6807.16</v>
      </c>
      <c r="M238" s="1876" t="s">
        <v>21</v>
      </c>
      <c r="N238" s="1876" t="s">
        <v>650</v>
      </c>
      <c r="O238" s="1876" t="s">
        <v>651</v>
      </c>
      <c r="P238" s="1876" t="s">
        <v>32</v>
      </c>
      <c r="Q238" s="1876" t="s">
        <v>33</v>
      </c>
      <c r="R238" s="1883" t="n">
        <v>213.19</v>
      </c>
      <c r="S238" s="1884" t="n">
        <f>ROUND(K238,2)*R238</f>
        <v>6807.1567</v>
      </c>
    </row>
    <row r="239" ht="45.0" customHeight="true">
      <c r="A239" s="1886" t="s">
        <v>19</v>
      </c>
      <c r="B239" s="1886" t="s">
        <v>287</v>
      </c>
      <c r="C239" s="1886" t="s">
        <v>21</v>
      </c>
      <c r="D239" s="1886" t="s">
        <v>21</v>
      </c>
      <c r="E239" s="1886" t="s">
        <v>662</v>
      </c>
      <c r="F239" s="1886" t="s">
        <v>21</v>
      </c>
      <c r="G239" s="1886" t="s">
        <v>21</v>
      </c>
      <c r="H239" s="1886" t="s">
        <v>21</v>
      </c>
      <c r="I239" s="1886" t="s">
        <v>21</v>
      </c>
      <c r="J239" s="1886" t="s">
        <v>21</v>
      </c>
      <c r="K239" s="1886" t="s">
        <v>21</v>
      </c>
      <c r="L239" s="1887" t="n">
        <f>ROUND(L240,2)+ROUND(L241,2)+ROUND(L242,2)+ROUND(L243,2)+ROUND(L244,2)</f>
        <v>11360.46</v>
      </c>
      <c r="M239" s="1886" t="s">
        <v>21</v>
      </c>
      <c r="N239" s="1886" t="s">
        <v>21</v>
      </c>
      <c r="O239" s="1886" t="s">
        <v>21</v>
      </c>
      <c r="P239" s="1886" t="s">
        <v>21</v>
      </c>
      <c r="Q239" s="1886" t="s">
        <v>21</v>
      </c>
      <c r="R239" s="1886" t="s">
        <v>21</v>
      </c>
      <c r="S239" s="1886" t="s">
        <v>21</v>
      </c>
    </row>
    <row r="240" ht="45.0" customHeight="true">
      <c r="A240" s="1888" t="s">
        <v>23</v>
      </c>
      <c r="B240" s="1888" t="s">
        <v>663</v>
      </c>
      <c r="C240" s="1888" t="s">
        <v>64</v>
      </c>
      <c r="D240" s="1888" t="s">
        <v>664</v>
      </c>
      <c r="E240" s="1888" t="s">
        <v>665</v>
      </c>
      <c r="F240" s="1889" t="n">
        <f>R240</f>
        <v>8.0</v>
      </c>
      <c r="G240" s="1888" t="s">
        <v>27</v>
      </c>
      <c r="H240" s="1890" t="n">
        <v>510.61</v>
      </c>
      <c r="I240" s="1891" t="n">
        <v>510.61</v>
      </c>
      <c r="J240" s="1892" t="n">
        <v>0.24</v>
      </c>
      <c r="K240" s="1893" t="n">
        <f>ROUND(I240,2)+(ROUND(I240,2)*J240)</f>
        <v>633.1564000000001</v>
      </c>
      <c r="L240" s="1894" t="n">
        <f>ROUND(S240,2)</f>
        <v>5065.28</v>
      </c>
      <c r="M240" s="1888" t="s">
        <v>21</v>
      </c>
      <c r="N240" s="1888" t="s">
        <v>666</v>
      </c>
      <c r="O240" s="1888" t="s">
        <v>667</v>
      </c>
      <c r="P240" s="1888" t="s">
        <v>30</v>
      </c>
      <c r="Q240" s="1888" t="s">
        <v>31</v>
      </c>
      <c r="R240" s="1895" t="n">
        <v>8.0</v>
      </c>
      <c r="S240" s="1896" t="n">
        <f>ROUND(K240,2)*R240</f>
        <v>5065.28</v>
      </c>
    </row>
    <row r="241" ht="45.0" customHeight="true">
      <c r="A241" s="1897" t="s">
        <v>23</v>
      </c>
      <c r="B241" s="1897" t="s">
        <v>668</v>
      </c>
      <c r="C241" s="1897" t="s">
        <v>64</v>
      </c>
      <c r="D241" s="1897" t="s">
        <v>669</v>
      </c>
      <c r="E241" s="1897" t="s">
        <v>670</v>
      </c>
      <c r="F241" s="1898" t="n">
        <f>R241</f>
        <v>5.0</v>
      </c>
      <c r="G241" s="1897" t="s">
        <v>27</v>
      </c>
      <c r="H241" s="1899" t="n">
        <v>625.8</v>
      </c>
      <c r="I241" s="1900" t="n">
        <v>625.8</v>
      </c>
      <c r="J241" s="1901" t="n">
        <v>0.24</v>
      </c>
      <c r="K241" s="1902" t="n">
        <f>ROUND(I241,2)+(ROUND(I241,2)*J241)</f>
        <v>775.992</v>
      </c>
      <c r="L241" s="1903" t="n">
        <f>ROUND(S241,2)</f>
        <v>3879.95</v>
      </c>
      <c r="M241" s="1897" t="s">
        <v>21</v>
      </c>
      <c r="N241" s="1897" t="s">
        <v>666</v>
      </c>
      <c r="O241" s="1897" t="s">
        <v>667</v>
      </c>
      <c r="P241" s="1897" t="s">
        <v>30</v>
      </c>
      <c r="Q241" s="1897" t="s">
        <v>31</v>
      </c>
      <c r="R241" s="1904" t="n">
        <v>5.0</v>
      </c>
      <c r="S241" s="1905" t="n">
        <f>ROUND(K241,2)*R241</f>
        <v>3879.95</v>
      </c>
    </row>
    <row r="242" ht="45.0" customHeight="true">
      <c r="A242" s="1906" t="s">
        <v>23</v>
      </c>
      <c r="B242" s="1906" t="s">
        <v>671</v>
      </c>
      <c r="C242" s="1906" t="s">
        <v>64</v>
      </c>
      <c r="D242" s="1906" t="s">
        <v>672</v>
      </c>
      <c r="E242" s="1906" t="s">
        <v>673</v>
      </c>
      <c r="F242" s="1907" t="n">
        <f>R242</f>
        <v>1.0</v>
      </c>
      <c r="G242" s="1906" t="s">
        <v>27</v>
      </c>
      <c r="H242" s="1908" t="n">
        <v>151.41</v>
      </c>
      <c r="I242" s="1909" t="n">
        <v>151.41</v>
      </c>
      <c r="J242" s="1910" t="n">
        <v>0.24</v>
      </c>
      <c r="K242" s="1911" t="n">
        <f>ROUND(I242,2)+(ROUND(I242,2)*J242)</f>
        <v>187.7484</v>
      </c>
      <c r="L242" s="1912" t="n">
        <f>ROUND(S242,2)</f>
        <v>187.75</v>
      </c>
      <c r="M242" s="1906" t="s">
        <v>21</v>
      </c>
      <c r="N242" s="1906" t="s">
        <v>674</v>
      </c>
      <c r="O242" s="1906" t="s">
        <v>675</v>
      </c>
      <c r="P242" s="1906" t="s">
        <v>30</v>
      </c>
      <c r="Q242" s="1906" t="s">
        <v>31</v>
      </c>
      <c r="R242" s="1913" t="n">
        <v>1.0</v>
      </c>
      <c r="S242" s="1914" t="n">
        <f>ROUND(K242,2)*R242</f>
        <v>187.75</v>
      </c>
    </row>
    <row r="243" ht="45.0" customHeight="true">
      <c r="A243" s="1915" t="s">
        <v>23</v>
      </c>
      <c r="B243" s="1915" t="s">
        <v>676</v>
      </c>
      <c r="C243" s="1915" t="s">
        <v>64</v>
      </c>
      <c r="D243" s="1915" t="s">
        <v>677</v>
      </c>
      <c r="E243" s="1915" t="s">
        <v>678</v>
      </c>
      <c r="F243" s="1916" t="n">
        <f>R243</f>
        <v>8.0</v>
      </c>
      <c r="G243" s="1915" t="s">
        <v>27</v>
      </c>
      <c r="H243" s="1917" t="n">
        <v>167.33</v>
      </c>
      <c r="I243" s="1918" t="n">
        <v>167.33</v>
      </c>
      <c r="J243" s="1919" t="n">
        <v>0.24</v>
      </c>
      <c r="K243" s="1920" t="n">
        <f>ROUND(I243,2)+(ROUND(I243,2)*J243)</f>
        <v>207.4892</v>
      </c>
      <c r="L243" s="1921" t="n">
        <f>ROUND(S243,2)</f>
        <v>1659.92</v>
      </c>
      <c r="M243" s="1915" t="s">
        <v>21</v>
      </c>
      <c r="N243" s="1915" t="s">
        <v>674</v>
      </c>
      <c r="O243" s="1915" t="s">
        <v>675</v>
      </c>
      <c r="P243" s="1915" t="s">
        <v>30</v>
      </c>
      <c r="Q243" s="1915" t="s">
        <v>31</v>
      </c>
      <c r="R243" s="1922" t="n">
        <v>8.0</v>
      </c>
      <c r="S243" s="1923" t="n">
        <f>ROUND(K243,2)*R243</f>
        <v>1659.92</v>
      </c>
    </row>
    <row r="244" ht="45.0" customHeight="true">
      <c r="A244" s="1924" t="s">
        <v>23</v>
      </c>
      <c r="B244" s="1924" t="s">
        <v>679</v>
      </c>
      <c r="C244" s="1924" t="s">
        <v>64</v>
      </c>
      <c r="D244" s="1924" t="s">
        <v>680</v>
      </c>
      <c r="E244" s="1924" t="s">
        <v>681</v>
      </c>
      <c r="F244" s="1925" t="n">
        <f>R244</f>
        <v>4.0</v>
      </c>
      <c r="G244" s="1924" t="s">
        <v>27</v>
      </c>
      <c r="H244" s="1926" t="n">
        <v>114.43</v>
      </c>
      <c r="I244" s="1927" t="n">
        <v>114.43</v>
      </c>
      <c r="J244" s="1928" t="n">
        <v>0.24</v>
      </c>
      <c r="K244" s="1929" t="n">
        <f>ROUND(I244,2)+(ROUND(I244,2)*J244)</f>
        <v>141.8932</v>
      </c>
      <c r="L244" s="1930" t="n">
        <f>ROUND(S244,2)</f>
        <v>567.56</v>
      </c>
      <c r="M244" s="1924" t="s">
        <v>21</v>
      </c>
      <c r="N244" s="1924" t="s">
        <v>674</v>
      </c>
      <c r="O244" s="1924" t="s">
        <v>675</v>
      </c>
      <c r="P244" s="1924" t="s">
        <v>30</v>
      </c>
      <c r="Q244" s="1924" t="s">
        <v>31</v>
      </c>
      <c r="R244" s="1931" t="n">
        <v>4.0</v>
      </c>
      <c r="S244" s="1932" t="n">
        <f>ROUND(K244,2)*R244</f>
        <v>567.56</v>
      </c>
    </row>
    <row r="245" ht="45.0" customHeight="true">
      <c r="A245" s="1934" t="s">
        <v>19</v>
      </c>
      <c r="B245" s="1934" t="s">
        <v>322</v>
      </c>
      <c r="C245" s="1934" t="s">
        <v>21</v>
      </c>
      <c r="D245" s="1934" t="s">
        <v>21</v>
      </c>
      <c r="E245" s="1934" t="s">
        <v>682</v>
      </c>
      <c r="F245" s="1934" t="s">
        <v>21</v>
      </c>
      <c r="G245" s="1934" t="s">
        <v>21</v>
      </c>
      <c r="H245" s="1934" t="s">
        <v>21</v>
      </c>
      <c r="I245" s="1934" t="s">
        <v>21</v>
      </c>
      <c r="J245" s="1934" t="s">
        <v>21</v>
      </c>
      <c r="K245" s="1934" t="s">
        <v>21</v>
      </c>
      <c r="L245" s="1935" t="n">
        <f>ROUND(L246,2)+ROUND(L247,2)+ROUND(L248,2)</f>
        <v>8411.99</v>
      </c>
      <c r="M245" s="1934" t="s">
        <v>21</v>
      </c>
      <c r="N245" s="1934" t="s">
        <v>21</v>
      </c>
      <c r="O245" s="1934" t="s">
        <v>21</v>
      </c>
      <c r="P245" s="1934" t="s">
        <v>21</v>
      </c>
      <c r="Q245" s="1934" t="s">
        <v>21</v>
      </c>
      <c r="R245" s="1934" t="s">
        <v>21</v>
      </c>
      <c r="S245" s="1934" t="s">
        <v>21</v>
      </c>
    </row>
    <row r="246" ht="45.0" customHeight="true">
      <c r="A246" s="1936" t="s">
        <v>23</v>
      </c>
      <c r="B246" s="1936" t="s">
        <v>683</v>
      </c>
      <c r="C246" s="1936" t="s">
        <v>64</v>
      </c>
      <c r="D246" s="1936" t="s">
        <v>684</v>
      </c>
      <c r="E246" s="1936" t="s">
        <v>685</v>
      </c>
      <c r="F246" s="1937" t="n">
        <f>R246</f>
        <v>11.4</v>
      </c>
      <c r="G246" s="1936" t="s">
        <v>67</v>
      </c>
      <c r="H246" s="1938" t="n">
        <v>126.33</v>
      </c>
      <c r="I246" s="1939" t="n">
        <v>126.33</v>
      </c>
      <c r="J246" s="1940" t="n">
        <v>0.24</v>
      </c>
      <c r="K246" s="1941" t="n">
        <f>ROUND(I246,2)+(ROUND(I246,2)*J246)</f>
        <v>156.6492</v>
      </c>
      <c r="L246" s="1942" t="n">
        <f>ROUND(S246,2)</f>
        <v>1785.81</v>
      </c>
      <c r="M246" s="1936" t="s">
        <v>21</v>
      </c>
      <c r="N246" s="1936" t="s">
        <v>686</v>
      </c>
      <c r="O246" s="1936" t="s">
        <v>682</v>
      </c>
      <c r="P246" s="1936" t="s">
        <v>30</v>
      </c>
      <c r="Q246" s="1936" t="s">
        <v>31</v>
      </c>
      <c r="R246" s="1943" t="n">
        <v>11.4</v>
      </c>
      <c r="S246" s="1944" t="n">
        <f>ROUND(K246,2)*R246</f>
        <v>1785.8100000000002</v>
      </c>
    </row>
    <row r="247" ht="45.0" customHeight="true">
      <c r="A247" s="1945" t="s">
        <v>23</v>
      </c>
      <c r="B247" s="1945" t="s">
        <v>687</v>
      </c>
      <c r="C247" s="1945" t="s">
        <v>64</v>
      </c>
      <c r="D247" s="1945" t="s">
        <v>688</v>
      </c>
      <c r="E247" s="1945" t="s">
        <v>689</v>
      </c>
      <c r="F247" s="1946" t="n">
        <f>R247</f>
        <v>25.29</v>
      </c>
      <c r="G247" s="1945" t="s">
        <v>67</v>
      </c>
      <c r="H247" s="1947" t="n">
        <v>124.32</v>
      </c>
      <c r="I247" s="1948" t="n">
        <v>124.32</v>
      </c>
      <c r="J247" s="1949" t="n">
        <v>0.24</v>
      </c>
      <c r="K247" s="1950" t="n">
        <f>ROUND(I247,2)+(ROUND(I247,2)*J247)</f>
        <v>154.15679999999998</v>
      </c>
      <c r="L247" s="1951" t="n">
        <f>ROUND(S247,2)</f>
        <v>3898.71</v>
      </c>
      <c r="M247" s="1945" t="s">
        <v>21</v>
      </c>
      <c r="N247" s="1945" t="s">
        <v>686</v>
      </c>
      <c r="O247" s="1945" t="s">
        <v>682</v>
      </c>
      <c r="P247" s="1945" t="s">
        <v>30</v>
      </c>
      <c r="Q247" s="1945" t="s">
        <v>31</v>
      </c>
      <c r="R247" s="1952" t="n">
        <v>25.29</v>
      </c>
      <c r="S247" s="1953" t="n">
        <f>ROUND(K247,2)*R247</f>
        <v>3898.7063999999996</v>
      </c>
    </row>
    <row r="248" ht="45.0" customHeight="true">
      <c r="A248" s="1954" t="s">
        <v>23</v>
      </c>
      <c r="B248" s="1954" t="s">
        <v>690</v>
      </c>
      <c r="C248" s="1954" t="s">
        <v>25</v>
      </c>
      <c r="D248" s="1954" t="s">
        <v>691</v>
      </c>
      <c r="E248" s="1954" t="s">
        <v>692</v>
      </c>
      <c r="F248" s="1955" t="n">
        <f>R248</f>
        <v>2.49</v>
      </c>
      <c r="G248" s="1954" t="s">
        <v>79</v>
      </c>
      <c r="H248" s="1956" t="n">
        <v>883.36</v>
      </c>
      <c r="I248" s="1957" t="n">
        <v>883.36</v>
      </c>
      <c r="J248" s="1958" t="n">
        <v>0.24</v>
      </c>
      <c r="K248" s="1959" t="n">
        <f>ROUND(I248,2)+(ROUND(I248,2)*J248)</f>
        <v>1095.3663999999999</v>
      </c>
      <c r="L248" s="1960" t="n">
        <f>ROUND(S248,2)</f>
        <v>2727.47</v>
      </c>
      <c r="M248" s="1954" t="s">
        <v>21</v>
      </c>
      <c r="N248" s="1954" t="s">
        <v>686</v>
      </c>
      <c r="O248" s="1954" t="s">
        <v>682</v>
      </c>
      <c r="P248" s="1954" t="s">
        <v>30</v>
      </c>
      <c r="Q248" s="1954" t="s">
        <v>31</v>
      </c>
      <c r="R248" s="1961" t="n">
        <v>2.49</v>
      </c>
      <c r="S248" s="1962" t="n">
        <f>ROUND(K248,2)*R248</f>
        <v>2727.4713</v>
      </c>
    </row>
    <row r="249" ht="45.0" customHeight="true">
      <c r="A249" s="1964" t="s">
        <v>19</v>
      </c>
      <c r="B249" s="1964" t="s">
        <v>354</v>
      </c>
      <c r="C249" s="1964" t="s">
        <v>21</v>
      </c>
      <c r="D249" s="1964" t="s">
        <v>21</v>
      </c>
      <c r="E249" s="1964" t="s">
        <v>693</v>
      </c>
      <c r="F249" s="1964" t="s">
        <v>21</v>
      </c>
      <c r="G249" s="1964" t="s">
        <v>21</v>
      </c>
      <c r="H249" s="1964" t="s">
        <v>21</v>
      </c>
      <c r="I249" s="1964" t="s">
        <v>21</v>
      </c>
      <c r="J249" s="1964" t="s">
        <v>21</v>
      </c>
      <c r="K249" s="1964" t="s">
        <v>21</v>
      </c>
      <c r="L249" s="1965" t="n">
        <f>ROUND(L250,2)+ROUND(L251,2)+ROUND(L252,2)</f>
        <v>933.9599999999999</v>
      </c>
      <c r="M249" s="1964" t="s">
        <v>21</v>
      </c>
      <c r="N249" s="1964" t="s">
        <v>21</v>
      </c>
      <c r="O249" s="1964" t="s">
        <v>21</v>
      </c>
      <c r="P249" s="1964" t="s">
        <v>21</v>
      </c>
      <c r="Q249" s="1964" t="s">
        <v>21</v>
      </c>
      <c r="R249" s="1964" t="s">
        <v>21</v>
      </c>
      <c r="S249" s="1964" t="s">
        <v>21</v>
      </c>
    </row>
    <row r="250" ht="45.0" customHeight="true">
      <c r="A250" s="1966" t="s">
        <v>23</v>
      </c>
      <c r="B250" s="1966" t="s">
        <v>694</v>
      </c>
      <c r="C250" s="1966" t="s">
        <v>64</v>
      </c>
      <c r="D250" s="1966" t="s">
        <v>695</v>
      </c>
      <c r="E250" s="1966" t="s">
        <v>696</v>
      </c>
      <c r="F250" s="1967" t="n">
        <f>R250</f>
        <v>6.0</v>
      </c>
      <c r="G250" s="1966" t="s">
        <v>27</v>
      </c>
      <c r="H250" s="1968" t="n">
        <v>16.11</v>
      </c>
      <c r="I250" s="1969" t="n">
        <v>16.11</v>
      </c>
      <c r="J250" s="1970" t="n">
        <v>0.24</v>
      </c>
      <c r="K250" s="1971" t="n">
        <f>ROUND(I250,2)+(ROUND(I250,2)*J250)</f>
        <v>19.976399999999998</v>
      </c>
      <c r="L250" s="1972" t="n">
        <f>ROUND(S250,2)</f>
        <v>119.88</v>
      </c>
      <c r="M250" s="1966" t="s">
        <v>21</v>
      </c>
      <c r="N250" s="1966" t="s">
        <v>697</v>
      </c>
      <c r="O250" s="1966" t="s">
        <v>693</v>
      </c>
      <c r="P250" s="1966" t="s">
        <v>30</v>
      </c>
      <c r="Q250" s="1966" t="s">
        <v>31</v>
      </c>
      <c r="R250" s="1973" t="n">
        <v>6.0</v>
      </c>
      <c r="S250" s="1974" t="n">
        <f>ROUND(K250,2)*R250</f>
        <v>119.88</v>
      </c>
    </row>
    <row r="251" ht="45.0" customHeight="true">
      <c r="A251" s="1975" t="s">
        <v>23</v>
      </c>
      <c r="B251" s="1975" t="s">
        <v>698</v>
      </c>
      <c r="C251" s="1975" t="s">
        <v>64</v>
      </c>
      <c r="D251" s="1975" t="s">
        <v>699</v>
      </c>
      <c r="E251" s="1975" t="s">
        <v>700</v>
      </c>
      <c r="F251" s="1976" t="n">
        <f>R251</f>
        <v>2.0</v>
      </c>
      <c r="G251" s="1975" t="s">
        <v>27</v>
      </c>
      <c r="H251" s="1977" t="n">
        <v>249.27</v>
      </c>
      <c r="I251" s="1978" t="n">
        <v>249.27</v>
      </c>
      <c r="J251" s="1979" t="n">
        <v>0.24</v>
      </c>
      <c r="K251" s="1980" t="n">
        <f>ROUND(I251,2)+(ROUND(I251,2)*J251)</f>
        <v>309.0948</v>
      </c>
      <c r="L251" s="1981" t="n">
        <f>ROUND(S251,2)</f>
        <v>618.18</v>
      </c>
      <c r="M251" s="1975" t="s">
        <v>21</v>
      </c>
      <c r="N251" s="1975" t="s">
        <v>697</v>
      </c>
      <c r="O251" s="1975" t="s">
        <v>693</v>
      </c>
      <c r="P251" s="1975" t="s">
        <v>30</v>
      </c>
      <c r="Q251" s="1975" t="s">
        <v>31</v>
      </c>
      <c r="R251" s="1982" t="n">
        <v>2.0</v>
      </c>
      <c r="S251" s="1983" t="n">
        <f>ROUND(K251,2)*R251</f>
        <v>618.18</v>
      </c>
    </row>
    <row r="252" ht="45.0" customHeight="true">
      <c r="A252" s="1984" t="s">
        <v>23</v>
      </c>
      <c r="B252" s="1984" t="s">
        <v>701</v>
      </c>
      <c r="C252" s="1984" t="s">
        <v>25</v>
      </c>
      <c r="D252" s="1984" t="s">
        <v>693</v>
      </c>
      <c r="E252" s="1984" t="s">
        <v>702</v>
      </c>
      <c r="F252" s="1985" t="n">
        <f>R252</f>
        <v>10.0</v>
      </c>
      <c r="G252" s="1984" t="s">
        <v>27</v>
      </c>
      <c r="H252" s="1986" t="n">
        <v>15.8</v>
      </c>
      <c r="I252" s="1987" t="n">
        <v>15.8</v>
      </c>
      <c r="J252" s="1988" t="n">
        <v>0.24</v>
      </c>
      <c r="K252" s="1989" t="n">
        <f>ROUND(I252,2)+(ROUND(I252,2)*J252)</f>
        <v>19.592</v>
      </c>
      <c r="L252" s="1990" t="n">
        <f>ROUND(S252,2)</f>
        <v>195.9</v>
      </c>
      <c r="M252" s="1984" t="s">
        <v>21</v>
      </c>
      <c r="N252" s="1984" t="s">
        <v>697</v>
      </c>
      <c r="O252" s="1984" t="s">
        <v>693</v>
      </c>
      <c r="P252" s="1984" t="s">
        <v>30</v>
      </c>
      <c r="Q252" s="1984" t="s">
        <v>31</v>
      </c>
      <c r="R252" s="1991" t="n">
        <v>10.0</v>
      </c>
      <c r="S252" s="1992" t="n">
        <f>ROUND(K252,2)*R252</f>
        <v>195.9</v>
      </c>
    </row>
    <row r="253" ht="45.0" customHeight="true">
      <c r="A253" s="1994" t="s">
        <v>19</v>
      </c>
      <c r="B253" s="1994" t="s">
        <v>432</v>
      </c>
      <c r="C253" s="1994" t="s">
        <v>21</v>
      </c>
      <c r="D253" s="1994" t="s">
        <v>21</v>
      </c>
      <c r="E253" s="1994" t="s">
        <v>703</v>
      </c>
      <c r="F253" s="1994" t="s">
        <v>21</v>
      </c>
      <c r="G253" s="1994" t="s">
        <v>21</v>
      </c>
      <c r="H253" s="1994" t="s">
        <v>21</v>
      </c>
      <c r="I253" s="1994" t="s">
        <v>21</v>
      </c>
      <c r="J253" s="1994" t="s">
        <v>21</v>
      </c>
      <c r="K253" s="1994" t="s">
        <v>21</v>
      </c>
      <c r="L253" s="1995" t="n">
        <f>ROUND(L254,2)+ROUND(L255,2)</f>
        <v>9318.09</v>
      </c>
      <c r="M253" s="1994" t="s">
        <v>21</v>
      </c>
      <c r="N253" s="1994" t="s">
        <v>21</v>
      </c>
      <c r="O253" s="1994" t="s">
        <v>21</v>
      </c>
      <c r="P253" s="1994" t="s">
        <v>21</v>
      </c>
      <c r="Q253" s="1994" t="s">
        <v>21</v>
      </c>
      <c r="R253" s="1994" t="s">
        <v>21</v>
      </c>
      <c r="S253" s="1994" t="s">
        <v>21</v>
      </c>
    </row>
    <row r="254" ht="45.0" customHeight="true">
      <c r="A254" s="1996" t="s">
        <v>23</v>
      </c>
      <c r="B254" s="1996" t="s">
        <v>704</v>
      </c>
      <c r="C254" s="1996" t="s">
        <v>64</v>
      </c>
      <c r="D254" s="1996" t="s">
        <v>705</v>
      </c>
      <c r="E254" s="1996" t="s">
        <v>706</v>
      </c>
      <c r="F254" s="1997" t="n">
        <f>R254</f>
        <v>296.03</v>
      </c>
      <c r="G254" s="1996" t="s">
        <v>79</v>
      </c>
      <c r="H254" s="1998" t="n">
        <v>19.53</v>
      </c>
      <c r="I254" s="1999" t="n">
        <v>19.53</v>
      </c>
      <c r="J254" s="2000" t="n">
        <v>0.24</v>
      </c>
      <c r="K254" s="2001" t="n">
        <f>ROUND(I254,2)+(ROUND(I254,2)*J254)</f>
        <v>24.217200000000002</v>
      </c>
      <c r="L254" s="2002" t="n">
        <f>ROUND(S254,2)</f>
        <v>7169.85</v>
      </c>
      <c r="M254" s="1996" t="s">
        <v>21</v>
      </c>
      <c r="N254" s="1996" t="s">
        <v>707</v>
      </c>
      <c r="O254" s="1996" t="s">
        <v>703</v>
      </c>
      <c r="P254" s="1996" t="s">
        <v>32</v>
      </c>
      <c r="Q254" s="1996" t="s">
        <v>33</v>
      </c>
      <c r="R254" s="2003" t="n">
        <v>296.03</v>
      </c>
      <c r="S254" s="2004" t="n">
        <f>ROUND(K254,2)*R254</f>
        <v>7169.846599999999</v>
      </c>
    </row>
    <row r="255" ht="45.0" customHeight="true">
      <c r="A255" s="2005" t="s">
        <v>23</v>
      </c>
      <c r="B255" s="2005" t="s">
        <v>708</v>
      </c>
      <c r="C255" s="2005" t="s">
        <v>64</v>
      </c>
      <c r="D255" s="2005" t="s">
        <v>709</v>
      </c>
      <c r="E255" s="2005" t="s">
        <v>710</v>
      </c>
      <c r="F255" s="2006" t="n">
        <f>R255</f>
        <v>8.0</v>
      </c>
      <c r="G255" s="2005" t="s">
        <v>27</v>
      </c>
      <c r="H255" s="2007" t="n">
        <v>216.56</v>
      </c>
      <c r="I255" s="2008" t="n">
        <v>216.56</v>
      </c>
      <c r="J255" s="2009" t="n">
        <v>0.24</v>
      </c>
      <c r="K255" s="2010" t="n">
        <f>ROUND(I255,2)+(ROUND(I255,2)*J255)</f>
        <v>268.5344</v>
      </c>
      <c r="L255" s="2011" t="n">
        <f>ROUND(S255,2)</f>
        <v>2148.24</v>
      </c>
      <c r="M255" s="2005" t="s">
        <v>21</v>
      </c>
      <c r="N255" s="2005" t="s">
        <v>707</v>
      </c>
      <c r="O255" s="2005" t="s">
        <v>703</v>
      </c>
      <c r="P255" s="2005" t="s">
        <v>32</v>
      </c>
      <c r="Q255" s="2005" t="s">
        <v>33</v>
      </c>
      <c r="R255" s="2012" t="n">
        <v>8.0</v>
      </c>
      <c r="S255" s="2013" t="n">
        <f>ROUND(K255,2)*R255</f>
        <v>2148.24</v>
      </c>
    </row>
    <row r="256" ht="45.0" customHeight="true">
      <c r="A256" s="2015" t="s">
        <v>19</v>
      </c>
      <c r="B256" s="2015" t="s">
        <v>383</v>
      </c>
      <c r="C256" s="2015" t="s">
        <v>21</v>
      </c>
      <c r="D256" s="2015" t="s">
        <v>21</v>
      </c>
      <c r="E256" s="2015" t="s">
        <v>711</v>
      </c>
      <c r="F256" s="2015" t="s">
        <v>21</v>
      </c>
      <c r="G256" s="2015" t="s">
        <v>21</v>
      </c>
      <c r="H256" s="2015" t="s">
        <v>21</v>
      </c>
      <c r="I256" s="2015" t="s">
        <v>21</v>
      </c>
      <c r="J256" s="2015" t="s">
        <v>21</v>
      </c>
      <c r="K256" s="2015" t="s">
        <v>21</v>
      </c>
      <c r="L256" s="2016" t="n">
        <f>ROUND(L257,2)+ROUND(L258,2)+ROUND(L259,2)+ROUND(L260,2)+ROUND(L261,2)</f>
        <v>3500.81</v>
      </c>
      <c r="M256" s="2015" t="s">
        <v>21</v>
      </c>
      <c r="N256" s="2015" t="s">
        <v>21</v>
      </c>
      <c r="O256" s="2015" t="s">
        <v>21</v>
      </c>
      <c r="P256" s="2015" t="s">
        <v>21</v>
      </c>
      <c r="Q256" s="2015" t="s">
        <v>21</v>
      </c>
      <c r="R256" s="2015" t="s">
        <v>21</v>
      </c>
      <c r="S256" s="2015" t="s">
        <v>21</v>
      </c>
    </row>
    <row r="257" ht="45.0" customHeight="true">
      <c r="A257" s="2017" t="s">
        <v>23</v>
      </c>
      <c r="B257" s="2017" t="s">
        <v>712</v>
      </c>
      <c r="C257" s="2017" t="s">
        <v>64</v>
      </c>
      <c r="D257" s="2017" t="s">
        <v>713</v>
      </c>
      <c r="E257" s="2017" t="s">
        <v>714</v>
      </c>
      <c r="F257" s="2018" t="n">
        <f>R257</f>
        <v>8.0</v>
      </c>
      <c r="G257" s="2017" t="s">
        <v>27</v>
      </c>
      <c r="H257" s="2019" t="n">
        <v>5.69</v>
      </c>
      <c r="I257" s="2020" t="n">
        <v>5.69</v>
      </c>
      <c r="J257" s="2021" t="n">
        <v>0.24</v>
      </c>
      <c r="K257" s="2022" t="n">
        <f>ROUND(I257,2)+(ROUND(I257,2)*J257)</f>
        <v>7.0556</v>
      </c>
      <c r="L257" s="2023" t="n">
        <f>ROUND(S257,2)</f>
        <v>56.48</v>
      </c>
      <c r="M257" s="2017" t="s">
        <v>21</v>
      </c>
      <c r="N257" s="2017" t="s">
        <v>715</v>
      </c>
      <c r="O257" s="2017" t="s">
        <v>711</v>
      </c>
      <c r="P257" s="2017" t="s">
        <v>30</v>
      </c>
      <c r="Q257" s="2017" t="s">
        <v>31</v>
      </c>
      <c r="R257" s="2024" t="n">
        <v>8.0</v>
      </c>
      <c r="S257" s="2025" t="n">
        <f>ROUND(K257,2)*R257</f>
        <v>56.48</v>
      </c>
    </row>
    <row r="258" ht="45.0" customHeight="true">
      <c r="A258" s="2026" t="s">
        <v>23</v>
      </c>
      <c r="B258" s="2026" t="s">
        <v>716</v>
      </c>
      <c r="C258" s="2026" t="s">
        <v>64</v>
      </c>
      <c r="D258" s="2026" t="s">
        <v>717</v>
      </c>
      <c r="E258" s="2026" t="s">
        <v>718</v>
      </c>
      <c r="F258" s="2027" t="n">
        <f>R258</f>
        <v>9.96</v>
      </c>
      <c r="G258" s="2026" t="s">
        <v>79</v>
      </c>
      <c r="H258" s="2028" t="n">
        <v>3.11</v>
      </c>
      <c r="I258" s="2029" t="n">
        <v>3.11</v>
      </c>
      <c r="J258" s="2030" t="n">
        <v>0.24</v>
      </c>
      <c r="K258" s="2031" t="n">
        <f>ROUND(I258,2)+(ROUND(I258,2)*J258)</f>
        <v>3.8564</v>
      </c>
      <c r="L258" s="2032" t="n">
        <f>ROUND(S258,2)</f>
        <v>38.45</v>
      </c>
      <c r="M258" s="2026" t="s">
        <v>21</v>
      </c>
      <c r="N258" s="2026" t="s">
        <v>715</v>
      </c>
      <c r="O258" s="2026" t="s">
        <v>711</v>
      </c>
      <c r="P258" s="2026" t="s">
        <v>30</v>
      </c>
      <c r="Q258" s="2026" t="s">
        <v>31</v>
      </c>
      <c r="R258" s="2033" t="n">
        <v>9.96</v>
      </c>
      <c r="S258" s="2034" t="n">
        <f>ROUND(K258,2)*R258</f>
        <v>38.4456</v>
      </c>
    </row>
    <row r="259" ht="45.0" customHeight="true">
      <c r="A259" s="2035" t="s">
        <v>23</v>
      </c>
      <c r="B259" s="2035" t="s">
        <v>719</v>
      </c>
      <c r="C259" s="2035" t="s">
        <v>64</v>
      </c>
      <c r="D259" s="2035" t="s">
        <v>720</v>
      </c>
      <c r="E259" s="2035" t="s">
        <v>721</v>
      </c>
      <c r="F259" s="2036" t="n">
        <f>R259</f>
        <v>297.98</v>
      </c>
      <c r="G259" s="2035" t="s">
        <v>79</v>
      </c>
      <c r="H259" s="2037" t="n">
        <v>7.27</v>
      </c>
      <c r="I259" s="2038" t="n">
        <v>7.27</v>
      </c>
      <c r="J259" s="2039" t="n">
        <v>0.24</v>
      </c>
      <c r="K259" s="2040" t="n">
        <f>ROUND(I259,2)+(ROUND(I259,2)*J259)</f>
        <v>9.0148</v>
      </c>
      <c r="L259" s="2041" t="n">
        <f>ROUND(S259,2)</f>
        <v>2684.8</v>
      </c>
      <c r="M259" s="2035" t="s">
        <v>21</v>
      </c>
      <c r="N259" s="2035" t="s">
        <v>715</v>
      </c>
      <c r="O259" s="2035" t="s">
        <v>711</v>
      </c>
      <c r="P259" s="2035" t="s">
        <v>30</v>
      </c>
      <c r="Q259" s="2035" t="s">
        <v>31</v>
      </c>
      <c r="R259" s="2042" t="n">
        <v>297.98</v>
      </c>
      <c r="S259" s="2043" t="n">
        <f>ROUND(K259,2)*R259</f>
        <v>2684.7998000000002</v>
      </c>
    </row>
    <row r="260" ht="45.0" customHeight="true">
      <c r="A260" s="2044" t="s">
        <v>23</v>
      </c>
      <c r="B260" s="2044" t="s">
        <v>722</v>
      </c>
      <c r="C260" s="2044" t="s">
        <v>64</v>
      </c>
      <c r="D260" s="2044" t="s">
        <v>723</v>
      </c>
      <c r="E260" s="2044" t="s">
        <v>724</v>
      </c>
      <c r="F260" s="2045" t="n">
        <f>R260</f>
        <v>313.99</v>
      </c>
      <c r="G260" s="2044" t="s">
        <v>79</v>
      </c>
      <c r="H260" s="2046" t="n">
        <v>1.62</v>
      </c>
      <c r="I260" s="2047" t="n">
        <v>1.62</v>
      </c>
      <c r="J260" s="2048" t="n">
        <v>0.24</v>
      </c>
      <c r="K260" s="2049" t="n">
        <f>ROUND(I260,2)+(ROUND(I260,2)*J260)</f>
        <v>2.0088</v>
      </c>
      <c r="L260" s="2050" t="n">
        <f>ROUND(S260,2)</f>
        <v>631.12</v>
      </c>
      <c r="M260" s="2044" t="s">
        <v>21</v>
      </c>
      <c r="N260" s="2044" t="s">
        <v>715</v>
      </c>
      <c r="O260" s="2044" t="s">
        <v>711</v>
      </c>
      <c r="P260" s="2044" t="s">
        <v>30</v>
      </c>
      <c r="Q260" s="2044" t="s">
        <v>31</v>
      </c>
      <c r="R260" s="2051" t="n">
        <v>313.99</v>
      </c>
      <c r="S260" s="2052" t="n">
        <f>ROUND(K260,2)*R260</f>
        <v>631.1198999999999</v>
      </c>
    </row>
    <row r="261" ht="45.0" customHeight="true">
      <c r="A261" s="2053" t="s">
        <v>23</v>
      </c>
      <c r="B261" s="2053" t="s">
        <v>725</v>
      </c>
      <c r="C261" s="2053" t="s">
        <v>64</v>
      </c>
      <c r="D261" s="2053" t="s">
        <v>726</v>
      </c>
      <c r="E261" s="2053" t="s">
        <v>727</v>
      </c>
      <c r="F261" s="2054" t="n">
        <f>R261</f>
        <v>28.56</v>
      </c>
      <c r="G261" s="2053" t="s">
        <v>79</v>
      </c>
      <c r="H261" s="2055" t="n">
        <v>2.54</v>
      </c>
      <c r="I261" s="2056" t="n">
        <v>2.54</v>
      </c>
      <c r="J261" s="2057" t="n">
        <v>0.24</v>
      </c>
      <c r="K261" s="2058" t="n">
        <f>ROUND(I261,2)+(ROUND(I261,2)*J261)</f>
        <v>3.1496</v>
      </c>
      <c r="L261" s="2059" t="n">
        <f>ROUND(S261,2)</f>
        <v>89.96</v>
      </c>
      <c r="M261" s="2053" t="s">
        <v>21</v>
      </c>
      <c r="N261" s="2053" t="s">
        <v>715</v>
      </c>
      <c r="O261" s="2053" t="s">
        <v>711</v>
      </c>
      <c r="P261" s="2053" t="s">
        <v>30</v>
      </c>
      <c r="Q261" s="2053" t="s">
        <v>31</v>
      </c>
      <c r="R261" s="2060" t="n">
        <v>28.56</v>
      </c>
      <c r="S261" s="2061" t="n">
        <f>ROUND(K261,2)*R261</f>
        <v>89.964</v>
      </c>
    </row>
    <row r="262" ht="45.0" customHeight="true">
      <c r="A262" s="2063" t="s">
        <v>21</v>
      </c>
      <c r="B262" s="2063" t="s">
        <v>21</v>
      </c>
      <c r="C262" s="2063" t="s">
        <v>21</v>
      </c>
      <c r="D262" s="2063" t="s">
        <v>21</v>
      </c>
      <c r="E262" s="2063" t="s">
        <v>21</v>
      </c>
      <c r="F262" s="2063" t="s">
        <v>21</v>
      </c>
      <c r="G262" s="2063" t="s">
        <v>21</v>
      </c>
      <c r="H262" s="2063" t="s">
        <v>21</v>
      </c>
      <c r="I262" s="2063" t="s">
        <v>21</v>
      </c>
      <c r="J262" s="2063" t="s">
        <v>21</v>
      </c>
      <c r="K262" s="2063" t="s">
        <v>21</v>
      </c>
      <c r="L262" s="2063" t="s">
        <v>21</v>
      </c>
      <c r="M262" s="2063" t="s">
        <v>21</v>
      </c>
      <c r="N262" s="2063" t="s">
        <v>21</v>
      </c>
      <c r="O262" s="2063" t="s">
        <v>21</v>
      </c>
      <c r="P262" s="2063" t="s">
        <v>21</v>
      </c>
      <c r="Q262" s="2063" t="s">
        <v>21</v>
      </c>
      <c r="R262" s="2063" t="s">
        <v>728</v>
      </c>
      <c r="S262" s="2064" t="n">
        <f>L2+L15+L30+L57+L78+L85+L89+L125+L130+L175+L206+L214+L221+L229+L232+L239+L245+L249+L253+L256</f>
        <v>1194935.26</v>
      </c>
    </row>
    <row r="263" ht="45.0" customHeight="true">
      <c r="A263" s="2066" t="s">
        <v>21</v>
      </c>
      <c r="B263" s="2066" t="s">
        <v>21</v>
      </c>
      <c r="C263" s="2066" t="s">
        <v>21</v>
      </c>
      <c r="D263" s="2066" t="s">
        <v>21</v>
      </c>
      <c r="E263" s="2066" t="s">
        <v>21</v>
      </c>
      <c r="F263" s="2066" t="s">
        <v>21</v>
      </c>
      <c r="G263" s="2066" t="s">
        <v>21</v>
      </c>
      <c r="H263" s="2066" t="s">
        <v>21</v>
      </c>
      <c r="I263" s="2066" t="s">
        <v>21</v>
      </c>
      <c r="J263" s="2066" t="s">
        <v>21</v>
      </c>
      <c r="K263" s="2066" t="s">
        <v>21</v>
      </c>
      <c r="L263" s="2066" t="s">
        <v>21</v>
      </c>
      <c r="M263" s="2066" t="s">
        <v>21</v>
      </c>
      <c r="N263" s="2066" t="s">
        <v>21</v>
      </c>
      <c r="O263" s="2066" t="s">
        <v>21</v>
      </c>
      <c r="P263" s="2066" t="s">
        <v>21</v>
      </c>
      <c r="Q263" s="2066" t="s">
        <v>21</v>
      </c>
      <c r="R263" s="2066" t="s">
        <v>729</v>
      </c>
      <c r="S263" s="2067" t="n">
        <f>ROUND(1194935.26,2)-ROUND(S262,2)</f>
        <v>0.0</v>
      </c>
    </row>
  </sheetData>
  <mergeCells count="45">
    <mergeCell ref="A3:A14"/>
    <mergeCell ref="B3:B14"/>
    <mergeCell ref="C3:C14"/>
    <mergeCell ref="D3:D14"/>
    <mergeCell ref="E3:E14"/>
    <mergeCell ref="F3:F14"/>
    <mergeCell ref="G3:G14"/>
    <mergeCell ref="H3:H14"/>
    <mergeCell ref="I3:I14"/>
    <mergeCell ref="J3:J14"/>
    <mergeCell ref="K3:K14"/>
    <mergeCell ref="L3:L14"/>
    <mergeCell ref="M3:M14"/>
    <mergeCell ref="N3:N14"/>
    <mergeCell ref="O3:O14"/>
    <mergeCell ref="A18:A29"/>
    <mergeCell ref="B18:B29"/>
    <mergeCell ref="C18:C29"/>
    <mergeCell ref="D18:D29"/>
    <mergeCell ref="E18:E29"/>
    <mergeCell ref="F18:F29"/>
    <mergeCell ref="G18:G29"/>
    <mergeCell ref="H18:H29"/>
    <mergeCell ref="I18:I29"/>
    <mergeCell ref="J18:J29"/>
    <mergeCell ref="K18:K29"/>
    <mergeCell ref="L18:L29"/>
    <mergeCell ref="M18:M29"/>
    <mergeCell ref="N18:N29"/>
    <mergeCell ref="O18:O29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O215:O21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E81"/>
  <sheetViews>
    <sheetView workbookViewId="0"/>
  </sheetViews>
  <sheetFormatPr defaultRowHeight="15.0"/>
  <cols>
    <col min="1" max="1" width="15.0" customWidth="true"/>
    <col min="2" max="2" width="50.0" customWidth="true"/>
    <col min="3" max="3" width="20.0" customWidth="true"/>
    <col min="4" max="4" width="50.0" customWidth="true"/>
    <col min="5" max="5" width="35.0" customWidth="true"/>
  </cols>
  <sheetData>
    <row r="1">
      <c r="A1" s="2068" t="s">
        <v>730</v>
      </c>
      <c r="B1" s="2068" t="s">
        <v>731</v>
      </c>
      <c r="C1" s="2068" t="s">
        <v>732</v>
      </c>
      <c r="D1" s="2068" t="s">
        <v>16</v>
      </c>
      <c r="E1" s="2068" t="s">
        <v>733</v>
      </c>
    </row>
    <row r="2" ht="45.0" customHeight="true">
      <c r="A2" s="2070" t="s">
        <v>20</v>
      </c>
      <c r="B2" s="2070" t="s">
        <v>28</v>
      </c>
      <c r="C2" s="2070" t="s">
        <v>20</v>
      </c>
      <c r="D2" s="2070" t="s">
        <v>29</v>
      </c>
      <c r="E2" s="2070" t="s">
        <v>20</v>
      </c>
    </row>
    <row r="3" ht="45.0" customHeight="true">
      <c r="C3" s="2070" t="s">
        <v>30</v>
      </c>
      <c r="D3" s="2070" t="s">
        <v>31</v>
      </c>
      <c r="E3" s="2070" t="s">
        <v>30</v>
      </c>
    </row>
    <row r="4" ht="45.0" customHeight="true">
      <c r="C4" s="2070" t="s">
        <v>32</v>
      </c>
      <c r="D4" s="2070" t="s">
        <v>33</v>
      </c>
      <c r="E4" s="2070" t="s">
        <v>32</v>
      </c>
    </row>
    <row r="5" ht="45.0" customHeight="true">
      <c r="C5" s="2070" t="s">
        <v>34</v>
      </c>
      <c r="D5" s="2070" t="s">
        <v>35</v>
      </c>
      <c r="E5" s="2070" t="s">
        <v>34</v>
      </c>
    </row>
    <row r="6" ht="45.0" customHeight="true">
      <c r="C6" s="2070" t="s">
        <v>36</v>
      </c>
      <c r="D6" s="2070" t="s">
        <v>37</v>
      </c>
      <c r="E6" s="2070" t="s">
        <v>36</v>
      </c>
    </row>
    <row r="7" ht="45.0" customHeight="true">
      <c r="C7" s="2070" t="s">
        <v>38</v>
      </c>
      <c r="D7" s="2070" t="s">
        <v>39</v>
      </c>
      <c r="E7" s="2070" t="s">
        <v>38</v>
      </c>
    </row>
    <row r="8" ht="45.0" customHeight="true">
      <c r="C8" s="2070" t="s">
        <v>40</v>
      </c>
      <c r="D8" s="2070" t="s">
        <v>41</v>
      </c>
      <c r="E8" s="2070" t="s">
        <v>40</v>
      </c>
    </row>
    <row r="9" ht="45.0" customHeight="true">
      <c r="C9" s="2070" t="s">
        <v>42</v>
      </c>
      <c r="D9" s="2070" t="s">
        <v>43</v>
      </c>
      <c r="E9" s="2070" t="s">
        <v>42</v>
      </c>
    </row>
    <row r="10" ht="45.0" customHeight="true">
      <c r="C10" s="2070" t="s">
        <v>44</v>
      </c>
      <c r="D10" s="2070" t="s">
        <v>45</v>
      </c>
      <c r="E10" s="2070" t="s">
        <v>44</v>
      </c>
    </row>
    <row r="11" ht="45.0" customHeight="true">
      <c r="C11" s="2070" t="s">
        <v>46</v>
      </c>
      <c r="D11" s="2070" t="s">
        <v>47</v>
      </c>
      <c r="E11" s="2070" t="s">
        <v>46</v>
      </c>
    </row>
    <row r="12" ht="45.0" customHeight="true">
      <c r="C12" s="2070" t="s">
        <v>48</v>
      </c>
      <c r="D12" s="2070" t="s">
        <v>49</v>
      </c>
      <c r="E12" s="2070" t="s">
        <v>48</v>
      </c>
    </row>
    <row r="13" ht="45.0" customHeight="true">
      <c r="C13" s="2070" t="s">
        <v>50</v>
      </c>
      <c r="D13" s="2070" t="s">
        <v>51</v>
      </c>
      <c r="E13" s="2070" t="s">
        <v>50</v>
      </c>
    </row>
    <row r="14" ht="45.0" customHeight="true">
      <c r="A14" s="2071" t="s">
        <v>30</v>
      </c>
      <c r="B14" s="2071" t="s">
        <v>54</v>
      </c>
      <c r="C14" s="2071" t="s">
        <v>20</v>
      </c>
      <c r="D14" s="2071" t="s">
        <v>29</v>
      </c>
      <c r="E14" s="2071" t="s">
        <v>20</v>
      </c>
    </row>
    <row r="15" ht="45.0" customHeight="true">
      <c r="C15" s="2071" t="s">
        <v>30</v>
      </c>
      <c r="D15" s="2071" t="s">
        <v>31</v>
      </c>
      <c r="E15" s="2071" t="s">
        <v>30</v>
      </c>
    </row>
    <row r="16" ht="45.0" customHeight="true">
      <c r="C16" s="2071" t="s">
        <v>32</v>
      </c>
      <c r="D16" s="2071" t="s">
        <v>33</v>
      </c>
      <c r="E16" s="2071" t="s">
        <v>32</v>
      </c>
    </row>
    <row r="17" ht="45.0" customHeight="true">
      <c r="C17" s="2071" t="s">
        <v>34</v>
      </c>
      <c r="D17" s="2071" t="s">
        <v>35</v>
      </c>
      <c r="E17" s="2071" t="s">
        <v>34</v>
      </c>
    </row>
    <row r="18" ht="45.0" customHeight="true">
      <c r="C18" s="2071" t="s">
        <v>36</v>
      </c>
      <c r="D18" s="2071" t="s">
        <v>37</v>
      </c>
      <c r="E18" s="2071" t="s">
        <v>36</v>
      </c>
    </row>
    <row r="19" ht="45.0" customHeight="true">
      <c r="C19" s="2071" t="s">
        <v>38</v>
      </c>
      <c r="D19" s="2071" t="s">
        <v>39</v>
      </c>
      <c r="E19" s="2071" t="s">
        <v>38</v>
      </c>
    </row>
    <row r="20" ht="45.0" customHeight="true">
      <c r="C20" s="2071" t="s">
        <v>40</v>
      </c>
      <c r="D20" s="2071" t="s">
        <v>41</v>
      </c>
      <c r="E20" s="2071" t="s">
        <v>40</v>
      </c>
    </row>
    <row r="21" ht="45.0" customHeight="true">
      <c r="C21" s="2071" t="s">
        <v>42</v>
      </c>
      <c r="D21" s="2071" t="s">
        <v>43</v>
      </c>
      <c r="E21" s="2071" t="s">
        <v>42</v>
      </c>
    </row>
    <row r="22" ht="45.0" customHeight="true">
      <c r="C22" s="2071" t="s">
        <v>44</v>
      </c>
      <c r="D22" s="2071" t="s">
        <v>45</v>
      </c>
      <c r="E22" s="2071" t="s">
        <v>44</v>
      </c>
    </row>
    <row r="23" ht="45.0" customHeight="true">
      <c r="C23" s="2071" t="s">
        <v>46</v>
      </c>
      <c r="D23" s="2071" t="s">
        <v>47</v>
      </c>
      <c r="E23" s="2071" t="s">
        <v>46</v>
      </c>
    </row>
    <row r="24" ht="45.0" customHeight="true">
      <c r="C24" s="2071" t="s">
        <v>48</v>
      </c>
      <c r="D24" s="2071" t="s">
        <v>49</v>
      </c>
      <c r="E24" s="2071" t="s">
        <v>48</v>
      </c>
    </row>
    <row r="25" ht="45.0" customHeight="true">
      <c r="C25" s="2071" t="s">
        <v>50</v>
      </c>
      <c r="D25" s="2071" t="s">
        <v>51</v>
      </c>
      <c r="E25" s="2071" t="s">
        <v>50</v>
      </c>
    </row>
    <row r="26" ht="45.0" customHeight="true">
      <c r="A26" s="2072" t="s">
        <v>32</v>
      </c>
      <c r="B26" s="2072" t="s">
        <v>58</v>
      </c>
      <c r="C26" s="2072" t="s">
        <v>20</v>
      </c>
      <c r="D26" s="2072" t="s">
        <v>29</v>
      </c>
      <c r="E26" s="2072" t="s">
        <v>20</v>
      </c>
    </row>
    <row r="27" ht="45.0" customHeight="true">
      <c r="C27" s="2072" t="s">
        <v>34</v>
      </c>
      <c r="D27" s="2072" t="s">
        <v>35</v>
      </c>
      <c r="E27" s="2072" t="s">
        <v>30</v>
      </c>
    </row>
    <row r="28" ht="45.0" customHeight="true">
      <c r="C28" s="2072" t="s">
        <v>36</v>
      </c>
      <c r="D28" s="2072" t="s">
        <v>37</v>
      </c>
      <c r="E28" s="2072" t="s">
        <v>32</v>
      </c>
    </row>
    <row r="29" ht="45.0" customHeight="true">
      <c r="A29" s="2073" t="s">
        <v>34</v>
      </c>
      <c r="B29" s="2073" t="s">
        <v>68</v>
      </c>
      <c r="C29" s="2073" t="s">
        <v>34</v>
      </c>
      <c r="D29" s="2073" t="s">
        <v>35</v>
      </c>
      <c r="E29" s="2073" t="s">
        <v>30</v>
      </c>
    </row>
    <row r="30" ht="45.0" customHeight="true">
      <c r="A30" s="2074" t="s">
        <v>42</v>
      </c>
      <c r="B30" s="2074" t="s">
        <v>83</v>
      </c>
      <c r="C30" s="2074" t="s">
        <v>34</v>
      </c>
      <c r="D30" s="2074" t="s">
        <v>35</v>
      </c>
      <c r="E30" s="2074" t="s">
        <v>32</v>
      </c>
    </row>
    <row r="31" ht="45.0" customHeight="true">
      <c r="C31" s="2074" t="s">
        <v>36</v>
      </c>
      <c r="D31" s="2074" t="s">
        <v>37</v>
      </c>
      <c r="E31" s="2074" t="s">
        <v>32</v>
      </c>
    </row>
    <row r="32" ht="45.0" customHeight="true">
      <c r="C32" s="2074" t="s">
        <v>38</v>
      </c>
      <c r="D32" s="2074" t="s">
        <v>39</v>
      </c>
      <c r="E32" s="2074" t="s">
        <v>34</v>
      </c>
    </row>
    <row r="33" ht="45.0" customHeight="true">
      <c r="C33" s="2074" t="s">
        <v>40</v>
      </c>
      <c r="D33" s="2074" t="s">
        <v>41</v>
      </c>
      <c r="E33" s="2074" t="s">
        <v>36</v>
      </c>
    </row>
    <row r="34" ht="45.0" customHeight="true">
      <c r="C34" s="2074" t="s">
        <v>42</v>
      </c>
      <c r="D34" s="2074" t="s">
        <v>43</v>
      </c>
      <c r="E34" s="2074" t="s">
        <v>36</v>
      </c>
    </row>
    <row r="35" ht="45.0" customHeight="true">
      <c r="A35" s="2075" t="s">
        <v>40</v>
      </c>
      <c r="B35" s="2075" t="s">
        <v>87</v>
      </c>
      <c r="C35" s="2075" t="s">
        <v>34</v>
      </c>
      <c r="D35" s="2075" t="s">
        <v>35</v>
      </c>
      <c r="E35" s="2075" t="s">
        <v>32</v>
      </c>
    </row>
    <row r="36" ht="45.0" customHeight="true">
      <c r="C36" s="2075" t="s">
        <v>36</v>
      </c>
      <c r="D36" s="2075" t="s">
        <v>37</v>
      </c>
      <c r="E36" s="2075" t="s">
        <v>32</v>
      </c>
    </row>
    <row r="37" ht="45.0" customHeight="true">
      <c r="C37" s="2075" t="s">
        <v>38</v>
      </c>
      <c r="D37" s="2075" t="s">
        <v>39</v>
      </c>
      <c r="E37" s="2075" t="s">
        <v>34</v>
      </c>
    </row>
    <row r="38" ht="45.0" customHeight="true">
      <c r="C38" s="2075" t="s">
        <v>40</v>
      </c>
      <c r="D38" s="2075" t="s">
        <v>41</v>
      </c>
      <c r="E38" s="2075" t="s">
        <v>36</v>
      </c>
    </row>
    <row r="39" ht="45.0" customHeight="true">
      <c r="C39" s="2075" t="s">
        <v>42</v>
      </c>
      <c r="D39" s="2075" t="s">
        <v>43</v>
      </c>
      <c r="E39" s="2075" t="s">
        <v>36</v>
      </c>
    </row>
    <row r="40" ht="45.0" customHeight="true">
      <c r="A40" s="2076" t="s">
        <v>38</v>
      </c>
      <c r="B40" s="2076" t="s">
        <v>92</v>
      </c>
      <c r="C40" s="2076" t="s">
        <v>34</v>
      </c>
      <c r="D40" s="2076" t="s">
        <v>35</v>
      </c>
      <c r="E40" s="2076" t="s">
        <v>30</v>
      </c>
    </row>
    <row r="41" ht="45.0" customHeight="true">
      <c r="C41" s="2076" t="s">
        <v>36</v>
      </c>
      <c r="D41" s="2076" t="s">
        <v>37</v>
      </c>
      <c r="E41" s="2076" t="s">
        <v>32</v>
      </c>
    </row>
    <row r="42" ht="45.0" customHeight="true">
      <c r="C42" s="2076" t="s">
        <v>38</v>
      </c>
      <c r="D42" s="2076" t="s">
        <v>39</v>
      </c>
      <c r="E42" s="2076" t="s">
        <v>34</v>
      </c>
    </row>
    <row r="43" ht="45.0" customHeight="true">
      <c r="C43" s="2076" t="s">
        <v>40</v>
      </c>
      <c r="D43" s="2076" t="s">
        <v>41</v>
      </c>
      <c r="E43" s="2076" t="s">
        <v>36</v>
      </c>
    </row>
    <row r="44" ht="45.0" customHeight="true">
      <c r="C44" s="2076" t="s">
        <v>42</v>
      </c>
      <c r="D44" s="2076" t="s">
        <v>43</v>
      </c>
      <c r="E44" s="2076" t="s">
        <v>36</v>
      </c>
    </row>
    <row r="45" ht="45.0" customHeight="true">
      <c r="A45" s="2077" t="s">
        <v>36</v>
      </c>
      <c r="B45" s="2077" t="s">
        <v>141</v>
      </c>
      <c r="C45" s="2077" t="s">
        <v>36</v>
      </c>
      <c r="D45" s="2077" t="s">
        <v>37</v>
      </c>
      <c r="E45" s="2077" t="s">
        <v>32</v>
      </c>
    </row>
    <row r="46" ht="45.0" customHeight="true">
      <c r="A46" s="2078" t="s">
        <v>48</v>
      </c>
      <c r="B46" s="2078" t="s">
        <v>196</v>
      </c>
      <c r="C46" s="2078" t="s">
        <v>30</v>
      </c>
      <c r="D46" s="2078" t="s">
        <v>31</v>
      </c>
      <c r="E46" s="2078" t="s">
        <v>40</v>
      </c>
    </row>
    <row r="47" ht="45.0" customHeight="true">
      <c r="A47" s="2079" t="s">
        <v>50</v>
      </c>
      <c r="B47" s="2079" t="s">
        <v>206</v>
      </c>
      <c r="C47" s="2079" t="s">
        <v>30</v>
      </c>
      <c r="D47" s="2079" t="s">
        <v>31</v>
      </c>
      <c r="E47" s="2079" t="s">
        <v>42</v>
      </c>
    </row>
    <row r="48" ht="45.0" customHeight="true">
      <c r="A48" s="2080" t="s">
        <v>44</v>
      </c>
      <c r="B48" s="2080" t="s">
        <v>217</v>
      </c>
      <c r="C48" s="2080" t="s">
        <v>30</v>
      </c>
      <c r="D48" s="2080" t="s">
        <v>31</v>
      </c>
      <c r="E48" s="2080" t="s">
        <v>38</v>
      </c>
    </row>
    <row r="49" ht="45.0" customHeight="true">
      <c r="A49" s="2081" t="s">
        <v>46</v>
      </c>
      <c r="B49" s="2081" t="s">
        <v>221</v>
      </c>
      <c r="C49" s="2081" t="s">
        <v>30</v>
      </c>
      <c r="D49" s="2081" t="s">
        <v>31</v>
      </c>
      <c r="E49" s="2081" t="s">
        <v>38</v>
      </c>
    </row>
    <row r="50" ht="45.0" customHeight="true">
      <c r="A50" s="2082" t="s">
        <v>229</v>
      </c>
      <c r="B50" s="2082" t="s">
        <v>230</v>
      </c>
      <c r="C50" s="2082" t="s">
        <v>30</v>
      </c>
      <c r="D50" s="2082" t="s">
        <v>31</v>
      </c>
      <c r="E50" s="2082" t="s">
        <v>42</v>
      </c>
    </row>
    <row r="51" ht="45.0" customHeight="true">
      <c r="A51" s="2083" t="s">
        <v>246</v>
      </c>
      <c r="B51" s="2083" t="s">
        <v>247</v>
      </c>
      <c r="C51" s="2083" t="s">
        <v>30</v>
      </c>
      <c r="D51" s="2083" t="s">
        <v>31</v>
      </c>
      <c r="E51" s="2083" t="s">
        <v>42</v>
      </c>
    </row>
    <row r="52" ht="45.0" customHeight="true">
      <c r="A52" s="2084" t="s">
        <v>276</v>
      </c>
      <c r="B52" s="2084" t="s">
        <v>277</v>
      </c>
      <c r="C52" s="2084" t="s">
        <v>30</v>
      </c>
      <c r="D52" s="2084" t="s">
        <v>31</v>
      </c>
      <c r="E52" s="2084" t="s">
        <v>40</v>
      </c>
    </row>
    <row r="53" ht="45.0" customHeight="true">
      <c r="A53" s="2085" t="s">
        <v>287</v>
      </c>
      <c r="B53" s="2085" t="s">
        <v>288</v>
      </c>
      <c r="C53" s="2085" t="s">
        <v>30</v>
      </c>
      <c r="D53" s="2085" t="s">
        <v>31</v>
      </c>
      <c r="E53" s="2085" t="s">
        <v>42</v>
      </c>
    </row>
    <row r="54" ht="45.0" customHeight="true">
      <c r="A54" s="2086" t="s">
        <v>322</v>
      </c>
      <c r="B54" s="2086" t="s">
        <v>323</v>
      </c>
      <c r="C54" s="2086" t="s">
        <v>30</v>
      </c>
      <c r="D54" s="2086" t="s">
        <v>31</v>
      </c>
      <c r="E54" s="2086" t="s">
        <v>44</v>
      </c>
    </row>
    <row r="55" ht="45.0" customHeight="true">
      <c r="A55" s="2087" t="s">
        <v>354</v>
      </c>
      <c r="B55" s="2087" t="s">
        <v>355</v>
      </c>
      <c r="C55" s="2087" t="s">
        <v>30</v>
      </c>
      <c r="D55" s="2087" t="s">
        <v>31</v>
      </c>
      <c r="E55" s="2087" t="s">
        <v>40</v>
      </c>
    </row>
    <row r="56" ht="45.0" customHeight="true">
      <c r="A56" s="2088" t="s">
        <v>383</v>
      </c>
      <c r="B56" s="2088" t="s">
        <v>384</v>
      </c>
      <c r="C56" s="2088" t="s">
        <v>30</v>
      </c>
      <c r="D56" s="2088" t="s">
        <v>31</v>
      </c>
      <c r="E56" s="2088" t="s">
        <v>40</v>
      </c>
    </row>
    <row r="57" ht="45.0" customHeight="true">
      <c r="A57" s="2089" t="s">
        <v>432</v>
      </c>
      <c r="B57" s="2089" t="s">
        <v>433</v>
      </c>
      <c r="C57" s="2089" t="s">
        <v>30</v>
      </c>
      <c r="D57" s="2089" t="s">
        <v>31</v>
      </c>
      <c r="E57" s="2089" t="s">
        <v>42</v>
      </c>
    </row>
    <row r="58" ht="45.0" customHeight="true">
      <c r="A58" s="2090" t="s">
        <v>477</v>
      </c>
      <c r="B58" s="2090" t="s">
        <v>473</v>
      </c>
      <c r="C58" s="2090" t="s">
        <v>30</v>
      </c>
      <c r="D58" s="2090" t="s">
        <v>31</v>
      </c>
      <c r="E58" s="2090" t="s">
        <v>40</v>
      </c>
    </row>
    <row r="59" ht="45.0" customHeight="true">
      <c r="A59" s="2091" t="s">
        <v>567</v>
      </c>
      <c r="B59" s="2091" t="s">
        <v>563</v>
      </c>
      <c r="C59" s="2091" t="s">
        <v>30</v>
      </c>
      <c r="D59" s="2091" t="s">
        <v>31</v>
      </c>
      <c r="E59" s="2091" t="s">
        <v>46</v>
      </c>
    </row>
    <row r="60" ht="45.0" customHeight="true">
      <c r="A60" s="2092" t="s">
        <v>590</v>
      </c>
      <c r="B60" s="2092" t="s">
        <v>591</v>
      </c>
      <c r="C60" s="2092" t="s">
        <v>30</v>
      </c>
      <c r="D60" s="2092" t="s">
        <v>31</v>
      </c>
      <c r="E60" s="2092" t="s">
        <v>38</v>
      </c>
    </row>
    <row r="61" ht="45.0" customHeight="true">
      <c r="C61" s="2092" t="s">
        <v>32</v>
      </c>
      <c r="D61" s="2092" t="s">
        <v>33</v>
      </c>
      <c r="E61" s="2092" t="s">
        <v>38</v>
      </c>
    </row>
    <row r="62" ht="45.0" customHeight="true">
      <c r="A62" s="2093" t="s">
        <v>595</v>
      </c>
      <c r="B62" s="2093" t="s">
        <v>596</v>
      </c>
      <c r="C62" s="2093" t="s">
        <v>30</v>
      </c>
      <c r="D62" s="2093" t="s">
        <v>31</v>
      </c>
      <c r="E62" s="2093" t="s">
        <v>40</v>
      </c>
    </row>
    <row r="63" ht="45.0" customHeight="true">
      <c r="A63" s="2094" t="s">
        <v>606</v>
      </c>
      <c r="B63" s="2094" t="s">
        <v>607</v>
      </c>
      <c r="C63" s="2094" t="s">
        <v>32</v>
      </c>
      <c r="D63" s="2094" t="s">
        <v>33</v>
      </c>
      <c r="E63" s="2094" t="s">
        <v>38</v>
      </c>
    </row>
    <row r="64" ht="45.0" customHeight="true">
      <c r="A64" s="2095" t="s">
        <v>612</v>
      </c>
      <c r="B64" s="2095" t="s">
        <v>613</v>
      </c>
      <c r="C64" s="2095" t="s">
        <v>44</v>
      </c>
      <c r="D64" s="2095" t="s">
        <v>45</v>
      </c>
      <c r="E64" s="2095" t="s">
        <v>42</v>
      </c>
    </row>
    <row r="65" ht="45.0" customHeight="true">
      <c r="C65" s="2095" t="s">
        <v>46</v>
      </c>
      <c r="D65" s="2095" t="s">
        <v>47</v>
      </c>
      <c r="E65" s="2095" t="s">
        <v>42</v>
      </c>
    </row>
    <row r="66" ht="45.0" customHeight="true">
      <c r="A66" s="2096" t="s">
        <v>617</v>
      </c>
      <c r="B66" s="2096" t="s">
        <v>618</v>
      </c>
      <c r="C66" s="2096" t="s">
        <v>44</v>
      </c>
      <c r="D66" s="2096" t="s">
        <v>45</v>
      </c>
      <c r="E66" s="2096" t="s">
        <v>42</v>
      </c>
    </row>
    <row r="67" ht="45.0" customHeight="true">
      <c r="C67" s="2096" t="s">
        <v>46</v>
      </c>
      <c r="D67" s="2096" t="s">
        <v>47</v>
      </c>
      <c r="E67" s="2096" t="s">
        <v>42</v>
      </c>
    </row>
    <row r="68" ht="45.0" customHeight="true">
      <c r="A68" s="2097" t="s">
        <v>630</v>
      </c>
      <c r="B68" s="2097" t="s">
        <v>631</v>
      </c>
      <c r="C68" s="2097" t="s">
        <v>44</v>
      </c>
      <c r="D68" s="2097" t="s">
        <v>45</v>
      </c>
      <c r="E68" s="2097" t="s">
        <v>44</v>
      </c>
    </row>
    <row r="69" ht="45.0" customHeight="true">
      <c r="A69" s="2098" t="s">
        <v>636</v>
      </c>
      <c r="B69" s="2098" t="s">
        <v>637</v>
      </c>
      <c r="C69" s="2098" t="s">
        <v>30</v>
      </c>
      <c r="D69" s="2098" t="s">
        <v>31</v>
      </c>
      <c r="E69" s="2098" t="s">
        <v>44</v>
      </c>
    </row>
    <row r="70" ht="45.0" customHeight="true">
      <c r="A70" s="2099" t="s">
        <v>645</v>
      </c>
      <c r="B70" s="2099" t="s">
        <v>646</v>
      </c>
      <c r="C70" s="2099" t="s">
        <v>48</v>
      </c>
      <c r="D70" s="2099" t="s">
        <v>49</v>
      </c>
      <c r="E70" s="2099" t="s">
        <v>44</v>
      </c>
    </row>
    <row r="71" ht="45.0" customHeight="true">
      <c r="C71" s="2099" t="s">
        <v>50</v>
      </c>
      <c r="D71" s="2099" t="s">
        <v>51</v>
      </c>
      <c r="E71" s="2099" t="s">
        <v>44</v>
      </c>
    </row>
    <row r="72" ht="45.0" customHeight="true">
      <c r="A72" s="2100" t="s">
        <v>650</v>
      </c>
      <c r="B72" s="2100" t="s">
        <v>651</v>
      </c>
      <c r="C72" s="2100" t="s">
        <v>32</v>
      </c>
      <c r="D72" s="2100" t="s">
        <v>33</v>
      </c>
      <c r="E72" s="2100" t="s">
        <v>46</v>
      </c>
    </row>
    <row r="73" ht="45.0" customHeight="true">
      <c r="C73" s="2100" t="s">
        <v>48</v>
      </c>
      <c r="D73" s="2100" t="s">
        <v>49</v>
      </c>
      <c r="E73" s="2100" t="s">
        <v>46</v>
      </c>
    </row>
    <row r="74" ht="45.0" customHeight="true">
      <c r="C74" s="2100" t="s">
        <v>50</v>
      </c>
      <c r="D74" s="2100" t="s">
        <v>51</v>
      </c>
      <c r="E74" s="2100" t="s">
        <v>46</v>
      </c>
    </row>
    <row r="75" ht="45.0" customHeight="true">
      <c r="A75" s="2101" t="s">
        <v>656</v>
      </c>
      <c r="B75" s="2101" t="s">
        <v>657</v>
      </c>
      <c r="C75" s="2101" t="s">
        <v>50</v>
      </c>
      <c r="D75" s="2101" t="s">
        <v>51</v>
      </c>
      <c r="E75" s="2101" t="s">
        <v>46</v>
      </c>
    </row>
    <row r="76" ht="45.0" customHeight="true">
      <c r="A76" s="2102" t="s">
        <v>666</v>
      </c>
      <c r="B76" s="2102" t="s">
        <v>667</v>
      </c>
      <c r="C76" s="2102" t="s">
        <v>30</v>
      </c>
      <c r="D76" s="2102" t="s">
        <v>31</v>
      </c>
      <c r="E76" s="2102" t="s">
        <v>46</v>
      </c>
    </row>
    <row r="77" ht="45.0" customHeight="true">
      <c r="A77" s="2103" t="s">
        <v>674</v>
      </c>
      <c r="B77" s="2103" t="s">
        <v>675</v>
      </c>
      <c r="C77" s="2103" t="s">
        <v>30</v>
      </c>
      <c r="D77" s="2103" t="s">
        <v>31</v>
      </c>
      <c r="E77" s="2103" t="s">
        <v>48</v>
      </c>
    </row>
    <row r="78" ht="45.0" customHeight="true">
      <c r="A78" s="2104" t="s">
        <v>686</v>
      </c>
      <c r="B78" s="2104" t="s">
        <v>682</v>
      </c>
      <c r="C78" s="2104" t="s">
        <v>30</v>
      </c>
      <c r="D78" s="2104" t="s">
        <v>31</v>
      </c>
      <c r="E78" s="2104" t="s">
        <v>46</v>
      </c>
    </row>
    <row r="79" ht="45.0" customHeight="true">
      <c r="A79" s="2105" t="s">
        <v>697</v>
      </c>
      <c r="B79" s="2105" t="s">
        <v>693</v>
      </c>
      <c r="C79" s="2105" t="s">
        <v>30</v>
      </c>
      <c r="D79" s="2105" t="s">
        <v>31</v>
      </c>
      <c r="E79" s="2105" t="s">
        <v>48</v>
      </c>
    </row>
    <row r="80" ht="45.0" customHeight="true">
      <c r="A80" s="2106" t="s">
        <v>707</v>
      </c>
      <c r="B80" s="2106" t="s">
        <v>703</v>
      </c>
      <c r="C80" s="2106" t="s">
        <v>32</v>
      </c>
      <c r="D80" s="2106" t="s">
        <v>33</v>
      </c>
      <c r="E80" s="2106" t="s">
        <v>50</v>
      </c>
    </row>
    <row r="81" ht="45.0" customHeight="true">
      <c r="A81" s="2107" t="s">
        <v>715</v>
      </c>
      <c r="B81" s="2107" t="s">
        <v>711</v>
      </c>
      <c r="C81" s="2107" t="s">
        <v>30</v>
      </c>
      <c r="D81" s="2107" t="s">
        <v>31</v>
      </c>
      <c r="E81" s="2107" t="s">
        <v>50</v>
      </c>
    </row>
  </sheetData>
  <mergeCells count="22">
    <mergeCell ref="A2:A13"/>
    <mergeCell ref="B2:B13"/>
    <mergeCell ref="A14:A25"/>
    <mergeCell ref="B14:B25"/>
    <mergeCell ref="A26:A28"/>
    <mergeCell ref="B26:B28"/>
    <mergeCell ref="A30:A34"/>
    <mergeCell ref="B30:B34"/>
    <mergeCell ref="A35:A39"/>
    <mergeCell ref="B35:B39"/>
    <mergeCell ref="A40:A44"/>
    <mergeCell ref="B40:B44"/>
    <mergeCell ref="A60:A61"/>
    <mergeCell ref="B60:B61"/>
    <mergeCell ref="A64:A65"/>
    <mergeCell ref="B64:B65"/>
    <mergeCell ref="A66:A67"/>
    <mergeCell ref="B66:B67"/>
    <mergeCell ref="A70:A71"/>
    <mergeCell ref="B70:B71"/>
    <mergeCell ref="A72:A74"/>
    <mergeCell ref="B72:B7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2025-12-09T13:53:57Z</dcterms:created>
  <dc:creator>Apache POI</dc:creator>
</cp:coreProperties>
</file>